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Документы\ПЭО\Private\Раскрытие информации по транспортировке (приказ ФАС 18.01.2019 N 3819\План 2025\"/>
    </mc:Choice>
  </mc:AlternateContent>
  <bookViews>
    <workbookView xWindow="0" yWindow="0" windowWidth="28800" windowHeight="12435"/>
  </bookViews>
  <sheets>
    <sheet name="Прил. 2 Форма 6" sheetId="1" r:id="rId1"/>
  </sheets>
  <externalReferences>
    <externalReference r:id="rId2"/>
    <externalReference r:id="rId3"/>
  </externalReferences>
  <definedNames>
    <definedName name="sub_2000" localSheetId="0">'Прил. 2 Форма 6'!#REF!</definedName>
    <definedName name="sub_2001" localSheetId="0">'Прил. 2 Форма 6'!$D$5</definedName>
    <definedName name="sub_2006" localSheetId="0">'Прил. 2 Форма 6'!$D$1</definedName>
    <definedName name="sub_2024" localSheetId="0">'Прил. 2 Форма 6'!$A$68</definedName>
    <definedName name="sub_2033" localSheetId="0">'Прил. 2 Форма 6'!$A$67</definedName>
    <definedName name="sub_2061" localSheetId="0">'Прил. 2 Форма 6'!$A$9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59" i="1"/>
  <c r="D57" i="1"/>
  <c r="D56" i="1"/>
  <c r="D55" i="1"/>
  <c r="D54" i="1"/>
  <c r="D53" i="1"/>
  <c r="D51" i="1"/>
  <c r="D50" i="1"/>
  <c r="D49" i="1"/>
  <c r="D48" i="1"/>
  <c r="D47" i="1"/>
  <c r="D46" i="1"/>
  <c r="D45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7" i="1"/>
  <c r="D26" i="1"/>
  <c r="D24" i="1"/>
  <c r="D23" i="1"/>
  <c r="D22" i="1"/>
  <c r="D21" i="1"/>
  <c r="D20" i="1"/>
  <c r="D18" i="1"/>
  <c r="D17" i="1"/>
  <c r="D16" i="1"/>
  <c r="D15" i="1"/>
  <c r="D14" i="1"/>
  <c r="D13" i="1"/>
  <c r="D12" i="1"/>
  <c r="D11" i="1"/>
  <c r="D68" i="1" l="1"/>
  <c r="D67" i="1"/>
  <c r="D58" i="1" l="1"/>
  <c r="D44" i="1"/>
  <c r="D33" i="1"/>
  <c r="D28" i="1"/>
  <c r="D25" i="1"/>
  <c r="D19" i="1" l="1"/>
  <c r="D10" i="1" s="1"/>
  <c r="D52" i="1"/>
  <c r="D65" i="1" l="1"/>
</calcChain>
</file>

<file path=xl/sharedStrings.xml><?xml version="1.0" encoding="utf-8"?>
<sst xmlns="http://schemas.openxmlformats.org/spreadsheetml/2006/main" count="187" uniqueCount="131">
  <si>
    <t>Информация об основных показателях финансово-хозяйственной деятельности</t>
  </si>
  <si>
    <t>(наименование субъекта естественной монополии)</t>
  </si>
  <si>
    <t>N</t>
  </si>
  <si>
    <t>Наименование показателя</t>
  </si>
  <si>
    <t>Единицы измерения</t>
  </si>
  <si>
    <t>тыс. руб.</t>
  </si>
  <si>
    <t>Фонд оплаты труда</t>
  </si>
  <si>
    <t>Отчисление на уплату страховых взносов</t>
  </si>
  <si>
    <t>сырье и материалы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</si>
  <si>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</si>
  <si>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</si>
  <si>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</si>
  <si>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</si>
  <si>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</si>
  <si>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</si>
  <si>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</si>
  <si>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</si>
  <si>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</si>
  <si>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1.5.2.1</t>
  </si>
  <si>
    <t>1.5.2.2</t>
  </si>
  <si>
    <t>1.5.3.1</t>
  </si>
  <si>
    <t>1.5.3.2</t>
  </si>
  <si>
    <t>1.5.3.3</t>
  </si>
  <si>
    <t>Капитальный ремонт</t>
  </si>
  <si>
    <t>налог на имущество</t>
  </si>
  <si>
    <t>налог на загрязнение окружающей среды</t>
  </si>
  <si>
    <t>Другие затраты, в том числе:</t>
  </si>
  <si>
    <t>1.5.6.1</t>
  </si>
  <si>
    <t>охрана труда и подготовка кадров</t>
  </si>
  <si>
    <t>1.5.6.2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</si>
  <si>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</si>
  <si>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</si>
  <si>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</si>
  <si>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</si>
  <si>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</si>
  <si>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</si>
  <si>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</si>
  <si>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</si>
  <si>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</si>
  <si>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</si>
  <si>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</si>
  <si>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</si>
  <si>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</si>
  <si>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</si>
  <si>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</si>
  <si>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</si>
  <si>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</si>
  <si>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</si>
  <si>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</si>
  <si>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</si>
  <si>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</si>
  <si>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</si>
  <si>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1</t>
  </si>
  <si>
    <t>1.1</t>
  </si>
  <si>
    <t>1.2</t>
  </si>
  <si>
    <t>1.3</t>
  </si>
  <si>
    <t>1.3.1</t>
  </si>
  <si>
    <t>1.3.2</t>
  </si>
  <si>
    <t>1.3.3</t>
  </si>
  <si>
    <t>1.3.4</t>
  </si>
  <si>
    <t>1.4</t>
  </si>
  <si>
    <t>1.5</t>
  </si>
  <si>
    <t>1.5.1</t>
  </si>
  <si>
    <t>1.5.2</t>
  </si>
  <si>
    <t>1.5.3</t>
  </si>
  <si>
    <t>1.5.4</t>
  </si>
  <si>
    <t>1.5.5</t>
  </si>
  <si>
    <t>1.5.6</t>
  </si>
  <si>
    <t>3.1</t>
  </si>
  <si>
    <t>3.2</t>
  </si>
  <si>
    <t>3.3</t>
  </si>
  <si>
    <t>3.4</t>
  </si>
  <si>
    <t>4</t>
  </si>
  <si>
    <t>4.1</t>
  </si>
  <si>
    <t>4.2</t>
  </si>
  <si>
    <t>5</t>
  </si>
  <si>
    <t>Форма 6</t>
  </si>
  <si>
    <t>(наименование субъекта Российской Федерации)</t>
  </si>
  <si>
    <t>Всего</t>
  </si>
  <si>
    <t>Расходы на транспортировку газа по данным бухгалтерского учета всего, в том числе:</t>
  </si>
  <si>
    <t>тыс. руб</t>
  </si>
  <si>
    <t>Материальные затраты, в том числе:</t>
  </si>
  <si>
    <t>газ на собственные и технологические нужды</t>
  </si>
  <si>
    <t>технологические и эксплуатационные потери</t>
  </si>
  <si>
    <t>Амортизация основных средств</t>
  </si>
  <si>
    <t>Прочие затраты, в том числе:</t>
  </si>
  <si>
    <t>Арендная плата (лизинг), в том числе.:</t>
  </si>
  <si>
    <t>аренда (лизинг) здания, транспорта</t>
  </si>
  <si>
    <t>аренда газопроводов у юридических и физических лиц</t>
  </si>
  <si>
    <t>аренда (концессия) газопроводов находящихся в государственной и муниципальной собственности</t>
  </si>
  <si>
    <t>аренда земельного участка</t>
  </si>
  <si>
    <t>Страховые платежи, в том числе:</t>
  </si>
  <si>
    <t>страхование опасных производственных объектов (ответственность перед третьими лицами)</t>
  </si>
  <si>
    <t>страхование машин и оборудования</t>
  </si>
  <si>
    <t>Налоги, в том числе:</t>
  </si>
  <si>
    <t>единый транспортный налог</t>
  </si>
  <si>
    <t>1.5.3.4</t>
  </si>
  <si>
    <t>земельный налог</t>
  </si>
  <si>
    <t>1.5.4.1</t>
  </si>
  <si>
    <t>1.5.4.2</t>
  </si>
  <si>
    <t>1.5.4.3</t>
  </si>
  <si>
    <t>1.5.4.4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</si>
  <si>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</si>
  <si>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</si>
  <si>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</si>
  <si>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</si>
  <si>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</si>
  <si>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</si>
  <si>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</si>
  <si>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</si>
  <si>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</si>
  <si>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канцелярские и почтово-телеграфные расходы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</si>
  <si>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</si>
  <si>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</si>
  <si>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</si>
  <si>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</si>
  <si>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2.</t>
  </si>
  <si>
    <t>3.</t>
  </si>
  <si>
    <t>Проценты по целевым краткосрочным кредитам</t>
  </si>
  <si>
    <t>Резерв по сомнительным долгам</t>
  </si>
  <si>
    <t>Потребность в прибыли до налогообложения: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</si>
  <si>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</si>
  <si>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человек</t>
  </si>
  <si>
    <t>Количество газорегуляторных пунктов</t>
  </si>
  <si>
    <t>3.5</t>
  </si>
  <si>
    <t>4.1.1</t>
  </si>
  <si>
    <t>4.1.2</t>
  </si>
  <si>
    <t>4.1.3</t>
  </si>
  <si>
    <t>4.1.4</t>
  </si>
  <si>
    <t>в сфере оказания услуг по транспортировке газа по газораспределительным сетям на территории Амурской области</t>
  </si>
  <si>
    <r>
      <rPr>
        <b/>
        <u/>
        <sz val="12"/>
        <color rgb="FF26282F"/>
        <rFont val="Arial"/>
        <family val="2"/>
        <charset val="204"/>
      </rPr>
      <t>АО "Газпром газораспределение Дальний Восток"</t>
    </r>
    <r>
      <rPr>
        <b/>
        <sz val="12"/>
        <color rgb="FF26282F"/>
        <rFont val="Arial"/>
        <family val="2"/>
        <charset val="204"/>
      </rPr>
      <t xml:space="preserve"> на 2025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</si>
</sst>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u/>
      <sz val="12"/>
      <color rgb="FF26282F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rgb="FF26282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4" fontId="0" fillId="0" borderId="0" xfId="0" applyNumberFormat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4;&#1077;&#1090;&#1072;%20&#1060;&#1040;&#1057;%20&#1040;&#1084;&#1091;&#1088;&#1089;&#1082;&#1072;&#1103;%20&#1086;&#1073;&#1083;&#1072;&#1089;&#1090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77;%20&#1092;&#1072;&#1081;&#1083;&#1099;/&#1057;&#1084;&#1077;&#1090;&#1072;%20&#1060;&#1040;&#1057;%20&#1040;&#1084;&#1091;&#1088;&#1089;&#1082;&#1072;&#1103;%20&#1086;&#1073;&#1083;&#1072;&#1089;&#1090;&#1100;%20+&#1080;&#1085;&#1076;&#1077;&#1082;&#1089;%20&#1089;%2001.07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H19">
            <v>13583.15</v>
          </cell>
        </row>
        <row r="76">
          <cell r="H76">
            <v>6.02</v>
          </cell>
        </row>
        <row r="77">
          <cell r="H77">
            <v>12.08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+индекс"/>
      <sheetName val="НВВ"/>
    </sheetNames>
    <sheetDataSet>
      <sheetData sheetId="0">
        <row r="19">
          <cell r="I19">
            <v>14370.9727</v>
          </cell>
        </row>
        <row r="20">
          <cell r="I20">
            <v>4340.0323799999996</v>
          </cell>
        </row>
        <row r="21">
          <cell r="I21">
            <v>2195.5339433497097</v>
          </cell>
        </row>
        <row r="22">
          <cell r="I22">
            <v>1104.4546171724216</v>
          </cell>
        </row>
        <row r="23">
          <cell r="I23">
            <v>0</v>
          </cell>
        </row>
        <row r="24">
          <cell r="I24">
            <v>209.66244059907504</v>
          </cell>
        </row>
        <row r="25">
          <cell r="I25">
            <v>881.41688557821283</v>
          </cell>
        </row>
        <row r="26">
          <cell r="I26">
            <v>292.92</v>
          </cell>
        </row>
        <row r="28">
          <cell r="I28">
            <v>8504.2868177266246</v>
          </cell>
        </row>
        <row r="29">
          <cell r="I29">
            <v>0.72898505423714677</v>
          </cell>
        </row>
        <row r="30">
          <cell r="I30">
            <v>8503.557832672388</v>
          </cell>
        </row>
        <row r="32">
          <cell r="I32">
            <v>0</v>
          </cell>
        </row>
        <row r="35">
          <cell r="I35">
            <v>0</v>
          </cell>
        </row>
        <row r="38">
          <cell r="I38">
            <v>5.62</v>
          </cell>
        </row>
        <row r="39">
          <cell r="I39">
            <v>7.58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11.41</v>
          </cell>
        </row>
        <row r="44">
          <cell r="I44">
            <v>0.11</v>
          </cell>
        </row>
        <row r="46">
          <cell r="I46">
            <v>280.0993008396411</v>
          </cell>
        </row>
        <row r="47">
          <cell r="I47">
            <v>2.1975201634974861</v>
          </cell>
        </row>
        <row r="48">
          <cell r="I48">
            <v>42.333958149684747</v>
          </cell>
        </row>
        <row r="49">
          <cell r="I49">
            <v>0.51768503851623471</v>
          </cell>
        </row>
        <row r="50">
          <cell r="I50">
            <v>44.542043313968271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44.542043313968271</v>
          </cell>
        </row>
        <row r="55">
          <cell r="I55">
            <v>0</v>
          </cell>
        </row>
        <row r="58">
          <cell r="I58">
            <v>278.59907072802264</v>
          </cell>
        </row>
        <row r="59">
          <cell r="I59">
            <v>483.61291098123763</v>
          </cell>
        </row>
        <row r="60">
          <cell r="I60">
            <v>391.86644415521761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1.9545251454184374</v>
          </cell>
        </row>
        <row r="64">
          <cell r="I64">
            <v>0</v>
          </cell>
        </row>
        <row r="66">
          <cell r="I66">
            <v>0</v>
          </cell>
        </row>
        <row r="67">
          <cell r="I67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936.27858529684465</v>
          </cell>
        </row>
        <row r="72">
          <cell r="I72">
            <v>0</v>
          </cell>
        </row>
        <row r="73">
          <cell r="I73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zoomScaleNormal="100" workbookViewId="0">
      <selection activeCell="D65" sqref="D65"/>
    </sheetView>
  </sheetViews>
  <sheetFormatPr defaultColWidth="9" defaultRowHeight="15" x14ac:dyDescent="0.25"/>
  <cols>
    <col min="1" max="1" width="14.28515625" style="15" customWidth="1"/>
    <col min="2" max="2" width="53" style="15" customWidth="1"/>
    <col min="3" max="3" width="23.5703125" style="15" customWidth="1"/>
    <col min="4" max="4" width="24.140625" style="15" customWidth="1"/>
    <col min="5" max="16384" width="9" style="16"/>
  </cols>
  <sheetData>
    <row r="1" spans="1:4" ht="15.75" x14ac:dyDescent="0.25">
      <c r="B1" s="16"/>
      <c r="C1" s="16"/>
      <c r="D1" s="17" t="s">
        <v>76</v>
      </c>
    </row>
    <row r="2" spans="1:4" x14ac:dyDescent="0.25">
      <c r="A2" s="18"/>
      <c r="B2" s="16"/>
      <c r="C2" s="16"/>
      <c r="D2" s="16"/>
    </row>
    <row r="3" spans="1:4" ht="15.75" x14ac:dyDescent="0.25">
      <c r="A3" s="38" t="s">
        <v>0</v>
      </c>
      <c r="B3" s="38"/>
      <c r="C3" s="38"/>
      <c r="D3" s="38"/>
    </row>
    <row r="4" spans="1:4" ht="15.75" x14ac:dyDescent="0.25">
      <c r="A4" s="38" t="s">
        <v>130</v>
      </c>
      <c r="B4" s="38"/>
      <c r="C4" s="38"/>
      <c r="D4" s="38"/>
    </row>
    <row r="5" spans="1:4" x14ac:dyDescent="0.25">
      <c r="A5" s="39" t="s">
        <v>1</v>
      </c>
      <c r="B5" s="39"/>
      <c r="C5" s="39"/>
      <c r="D5" s="39"/>
    </row>
    <row r="6" spans="1:4" ht="31.5" customHeight="1" x14ac:dyDescent="0.25">
      <c r="A6" s="40" t="s">
        <v>129</v>
      </c>
      <c r="B6" s="40"/>
      <c r="C6" s="40"/>
      <c r="D6" s="40"/>
    </row>
    <row r="7" spans="1:4" x14ac:dyDescent="0.25">
      <c r="A7" s="39" t="s">
        <v>77</v>
      </c>
      <c r="B7" s="39"/>
      <c r="C7" s="39"/>
      <c r="D7" s="39"/>
    </row>
    <row r="8" spans="1:4" ht="15.75" thickBot="1" x14ac:dyDescent="0.3">
      <c r="A8" s="18"/>
      <c r="B8" s="16"/>
      <c r="C8" s="16"/>
      <c r="D8" s="16"/>
    </row>
    <row r="9" spans="1:4" ht="15.75" thickBot="1" x14ac:dyDescent="0.3">
      <c r="A9" s="1" t="s">
        <v>2</v>
      </c>
      <c r="B9" s="1" t="s">
        <v>3</v>
      </c>
      <c r="C9" s="1" t="s">
        <v>4</v>
      </c>
      <c r="D9" s="2" t="s">
        <v>78</v>
      </c>
    </row>
    <row r="10" spans="1:4" s="24" customFormat="1" ht="48" thickBot="1" x14ac:dyDescent="0.3">
      <c r="A10" s="25" t="s">
        <v>52</v>
      </c>
      <c r="B10" s="26" t="s">
        <v>79</v>
      </c>
      <c r="C10" s="27" t="s">
        <v>5</v>
      </c>
      <c r="D10" s="28">
        <f>D11+D12+D13+D18+D19</f>
        <v>31254.189299591537</v>
      </c>
    </row>
    <row r="11" spans="1:4" s="24" customFormat="1" ht="16.5" thickBot="1" x14ac:dyDescent="0.3">
      <c r="A11" s="20" t="s">
        <v>53</v>
      </c>
      <c r="B11" s="21" t="s">
        <v>6</v>
      </c>
      <c r="C11" s="22" t="s">
        <v>80</v>
      </c>
      <c r="D11" s="23">
        <f>'[2]2025+индекс'!$I$19</f>
        <v>14370.9727</v>
      </c>
    </row>
    <row r="12" spans="1:4" s="24" customFormat="1" ht="16.5" thickBot="1" x14ac:dyDescent="0.3">
      <c r="A12" s="20" t="s">
        <v>54</v>
      </c>
      <c r="B12" s="21" t="s">
        <v>7</v>
      </c>
      <c r="C12" s="22" t="s">
        <v>80</v>
      </c>
      <c r="D12" s="23">
        <f>'[2]2025+индекс'!$I$20</f>
        <v>4340.0323799999996</v>
      </c>
    </row>
    <row r="13" spans="1:4" s="24" customFormat="1" ht="16.5" thickBot="1" x14ac:dyDescent="0.3">
      <c r="A13" s="20" t="s">
        <v>55</v>
      </c>
      <c r="B13" s="21" t="s">
        <v>81</v>
      </c>
      <c r="C13" s="22" t="s">
        <v>80</v>
      </c>
      <c r="D13" s="23">
        <f>'[2]2025+индекс'!$I$21</f>
        <v>2195.5339433497097</v>
      </c>
    </row>
    <row r="14" spans="1:4" ht="15.75" thickBot="1" x14ac:dyDescent="0.3">
      <c r="A14" s="6" t="s">
        <v>56</v>
      </c>
      <c r="B14" s="3" t="s">
        <v>8</v>
      </c>
      <c r="C14" s="1" t="s">
        <v>80</v>
      </c>
      <c r="D14" s="11">
        <f>'[2]2025+индекс'!$I$22</f>
        <v>1104.4546171724216</v>
      </c>
    </row>
    <row r="15" spans="1:4" ht="15.75" thickBot="1" x14ac:dyDescent="0.3">
      <c r="A15" s="6" t="s">
        <v>57</v>
      </c>
      <c r="B15" s="3" t="s">
        <v>82</v>
      </c>
      <c r="C15" s="1" t="s">
        <v>80</v>
      </c>
      <c r="D15" s="11">
        <f>'[2]2025+индекс'!$I$23</f>
        <v>0</v>
      </c>
    </row>
    <row r="16" spans="1:4" ht="15.75" thickBot="1" x14ac:dyDescent="0.3">
      <c r="A16" s="6" t="s">
        <v>58</v>
      </c>
      <c r="B16" s="3" t="s">
        <v>83</v>
      </c>
      <c r="C16" s="1" t="s">
        <v>80</v>
      </c>
      <c r="D16" s="11">
        <f>'[2]2025+индекс'!$I$24</f>
        <v>209.66244059907504</v>
      </c>
    </row>
    <row r="17" spans="1:4" ht="15.75" thickBot="1" x14ac:dyDescent="0.3">
      <c r="A17" s="6" t="s">
        <v>59</v>
      </c>
      <c r="B17" s="3" t="s">
        <v>33</v>
      </c>
      <c r="C17" s="1" t="s">
        <v>80</v>
      </c>
      <c r="D17" s="11">
        <f>'[2]2025+индекс'!$I$25</f>
        <v>881.41688557821283</v>
      </c>
    </row>
    <row r="18" spans="1:4" s="24" customFormat="1" ht="16.5" thickBot="1" x14ac:dyDescent="0.3">
      <c r="A18" s="20" t="s">
        <v>60</v>
      </c>
      <c r="B18" s="21" t="s">
        <v>84</v>
      </c>
      <c r="C18" s="22" t="s">
        <v>80</v>
      </c>
      <c r="D18" s="23">
        <f>'[2]2025+индекс'!$I$26</f>
        <v>292.92</v>
      </c>
    </row>
    <row r="19" spans="1:4" s="24" customFormat="1" ht="16.5" thickBot="1" x14ac:dyDescent="0.3">
      <c r="A19" s="20" t="s">
        <v>61</v>
      </c>
      <c r="B19" s="21" t="s">
        <v>85</v>
      </c>
      <c r="C19" s="22" t="s">
        <v>80</v>
      </c>
      <c r="D19" s="23">
        <f>D20+D25+D28+D33+D43+D44</f>
        <v>10054.730276241829</v>
      </c>
    </row>
    <row r="20" spans="1:4" s="24" customFormat="1" ht="16.5" thickBot="1" x14ac:dyDescent="0.3">
      <c r="A20" s="20" t="s">
        <v>62</v>
      </c>
      <c r="B20" s="21" t="s">
        <v>86</v>
      </c>
      <c r="C20" s="22" t="s">
        <v>80</v>
      </c>
      <c r="D20" s="23">
        <f>'[2]2025+индекс'!$I$28</f>
        <v>8504.2868177266246</v>
      </c>
    </row>
    <row r="21" spans="1:4" ht="15.75" thickBot="1" x14ac:dyDescent="0.3">
      <c r="A21" s="6" t="s">
        <v>10</v>
      </c>
      <c r="B21" s="3" t="s">
        <v>87</v>
      </c>
      <c r="C21" s="1" t="s">
        <v>80</v>
      </c>
      <c r="D21" s="11">
        <f>'[2]2025+индекс'!$I$29</f>
        <v>0.72898505423714677</v>
      </c>
    </row>
    <row r="22" spans="1:4" ht="30.75" thickBot="1" x14ac:dyDescent="0.3">
      <c r="A22" s="6" t="s">
        <v>12</v>
      </c>
      <c r="B22" s="3" t="s">
        <v>88</v>
      </c>
      <c r="C22" s="1" t="s">
        <v>80</v>
      </c>
      <c r="D22" s="11">
        <f>'[2]2025+индекс'!$I$30</f>
        <v>8503.557832672388</v>
      </c>
    </row>
    <row r="23" spans="1:4" ht="45.75" thickBot="1" x14ac:dyDescent="0.3">
      <c r="A23" s="6" t="s">
        <v>14</v>
      </c>
      <c r="B23" s="3" t="s">
        <v>89</v>
      </c>
      <c r="C23" s="1" t="s">
        <v>80</v>
      </c>
      <c r="D23" s="11">
        <f>'[2]2025+индекс'!$I$32</f>
        <v>0</v>
      </c>
    </row>
    <row r="24" spans="1:4" ht="15.75" thickBot="1" x14ac:dyDescent="0.3">
      <c r="A24" s="6" t="s">
        <v>16</v>
      </c>
      <c r="B24" s="3" t="s">
        <v>90</v>
      </c>
      <c r="C24" s="1" t="s">
        <v>80</v>
      </c>
      <c r="D24" s="11">
        <f>'[2]2025+индекс'!$I$35</f>
        <v>0</v>
      </c>
    </row>
    <row r="25" spans="1:4" s="24" customFormat="1" ht="16.5" thickBot="1" x14ac:dyDescent="0.3">
      <c r="A25" s="20" t="s">
        <v>63</v>
      </c>
      <c r="B25" s="21" t="s">
        <v>91</v>
      </c>
      <c r="C25" s="22" t="s">
        <v>80</v>
      </c>
      <c r="D25" s="23">
        <f>D26+D27</f>
        <v>13.2</v>
      </c>
    </row>
    <row r="26" spans="1:4" ht="45.75" thickBot="1" x14ac:dyDescent="0.3">
      <c r="A26" s="6" t="s">
        <v>18</v>
      </c>
      <c r="B26" s="3" t="s">
        <v>92</v>
      </c>
      <c r="C26" s="1" t="s">
        <v>80</v>
      </c>
      <c r="D26" s="11">
        <f>'[2]2025+индекс'!$I$38</f>
        <v>5.62</v>
      </c>
    </row>
    <row r="27" spans="1:4" ht="15.75" thickBot="1" x14ac:dyDescent="0.3">
      <c r="A27" s="6" t="s">
        <v>19</v>
      </c>
      <c r="B27" s="3" t="s">
        <v>93</v>
      </c>
      <c r="C27" s="1" t="s">
        <v>80</v>
      </c>
      <c r="D27" s="11">
        <f>'[2]2025+индекс'!$I$39</f>
        <v>7.58</v>
      </c>
    </row>
    <row r="28" spans="1:4" s="24" customFormat="1" ht="16.5" thickBot="1" x14ac:dyDescent="0.3">
      <c r="A28" s="20" t="s">
        <v>64</v>
      </c>
      <c r="B28" s="21" t="s">
        <v>94</v>
      </c>
      <c r="C28" s="22" t="s">
        <v>80</v>
      </c>
      <c r="D28" s="23">
        <f>D29+D30+D31+D32</f>
        <v>11.52</v>
      </c>
    </row>
    <row r="29" spans="1:4" ht="15.75" thickBot="1" x14ac:dyDescent="0.3">
      <c r="A29" s="6" t="s">
        <v>20</v>
      </c>
      <c r="B29" s="3" t="s">
        <v>24</v>
      </c>
      <c r="C29" s="1" t="s">
        <v>80</v>
      </c>
      <c r="D29" s="11">
        <f>'[2]2025+индекс'!$I$41</f>
        <v>0</v>
      </c>
    </row>
    <row r="30" spans="1:4" ht="15.75" thickBot="1" x14ac:dyDescent="0.3">
      <c r="A30" s="6" t="s">
        <v>21</v>
      </c>
      <c r="B30" s="3" t="s">
        <v>25</v>
      </c>
      <c r="C30" s="1" t="s">
        <v>80</v>
      </c>
      <c r="D30" s="11">
        <f>'[2]2025+индекс'!$I$42</f>
        <v>0</v>
      </c>
    </row>
    <row r="31" spans="1:4" ht="15.75" thickBot="1" x14ac:dyDescent="0.3">
      <c r="A31" s="6" t="s">
        <v>22</v>
      </c>
      <c r="B31" s="3" t="s">
        <v>95</v>
      </c>
      <c r="C31" s="1" t="s">
        <v>80</v>
      </c>
      <c r="D31" s="11">
        <f>'[2]2025+индекс'!$I$43</f>
        <v>11.41</v>
      </c>
    </row>
    <row r="32" spans="1:4" ht="15.75" thickBot="1" x14ac:dyDescent="0.3">
      <c r="A32" s="6" t="s">
        <v>96</v>
      </c>
      <c r="B32" s="3" t="s">
        <v>97</v>
      </c>
      <c r="C32" s="1" t="s">
        <v>80</v>
      </c>
      <c r="D32" s="11">
        <f>'[2]2025+индекс'!$I$44</f>
        <v>0.11</v>
      </c>
    </row>
    <row r="33" spans="1:4" s="24" customFormat="1" ht="16.5" thickBot="1" x14ac:dyDescent="0.3">
      <c r="A33" s="20" t="s">
        <v>65</v>
      </c>
      <c r="B33" s="21" t="s">
        <v>9</v>
      </c>
      <c r="C33" s="22" t="s">
        <v>80</v>
      </c>
      <c r="D33" s="23">
        <f>D34+D35+D36+D37+D38</f>
        <v>369.69050750530783</v>
      </c>
    </row>
    <row r="34" spans="1:4" ht="15.75" thickBot="1" x14ac:dyDescent="0.3">
      <c r="A34" s="6" t="s">
        <v>98</v>
      </c>
      <c r="B34" s="3" t="s">
        <v>11</v>
      </c>
      <c r="C34" s="1" t="s">
        <v>80</v>
      </c>
      <c r="D34" s="11">
        <f>'[2]2025+индекс'!$I$46</f>
        <v>280.0993008396411</v>
      </c>
    </row>
    <row r="35" spans="1:4" ht="15.75" thickBot="1" x14ac:dyDescent="0.3">
      <c r="A35" s="6" t="s">
        <v>99</v>
      </c>
      <c r="B35" s="3" t="s">
        <v>13</v>
      </c>
      <c r="C35" s="1" t="s">
        <v>80</v>
      </c>
      <c r="D35" s="11">
        <f>'[2]2025+индекс'!$I$47</f>
        <v>2.1975201634974861</v>
      </c>
    </row>
    <row r="36" spans="1:4" ht="15.75" thickBot="1" x14ac:dyDescent="0.3">
      <c r="A36" s="6" t="s">
        <v>100</v>
      </c>
      <c r="B36" s="3" t="s">
        <v>15</v>
      </c>
      <c r="C36" s="1" t="s">
        <v>80</v>
      </c>
      <c r="D36" s="11">
        <f>'[2]2025+индекс'!$I$48</f>
        <v>42.333958149684747</v>
      </c>
    </row>
    <row r="37" spans="1:4" ht="15.75" thickBot="1" x14ac:dyDescent="0.3">
      <c r="A37" s="6" t="s">
        <v>101</v>
      </c>
      <c r="B37" s="3" t="s">
        <v>17</v>
      </c>
      <c r="C37" s="1" t="s">
        <v>80</v>
      </c>
      <c r="D37" s="11">
        <f>'[2]2025+индекс'!$I$49</f>
        <v>0.51768503851623471</v>
      </c>
    </row>
    <row r="38" spans="1:4" ht="15.75" thickBot="1" x14ac:dyDescent="0.3">
      <c r="A38" s="6" t="s">
        <v>102</v>
      </c>
      <c r="B38" s="3" t="s">
        <v>103</v>
      </c>
      <c r="C38" s="1" t="s">
        <v>80</v>
      </c>
      <c r="D38" s="11">
        <f>'[2]2025+индекс'!$I$50</f>
        <v>44.542043313968271</v>
      </c>
    </row>
    <row r="39" spans="1:4" ht="30.75" thickBot="1" x14ac:dyDescent="0.3">
      <c r="A39" s="6" t="s">
        <v>104</v>
      </c>
      <c r="B39" s="3" t="s">
        <v>105</v>
      </c>
      <c r="C39" s="1" t="s">
        <v>80</v>
      </c>
      <c r="D39" s="11">
        <f>'[2]2025+индекс'!$I$51</f>
        <v>0</v>
      </c>
    </row>
    <row r="40" spans="1:4" ht="60.75" thickBot="1" x14ac:dyDescent="0.3">
      <c r="A40" s="6" t="s">
        <v>106</v>
      </c>
      <c r="B40" s="3" t="s">
        <v>107</v>
      </c>
      <c r="C40" s="1" t="s">
        <v>80</v>
      </c>
      <c r="D40" s="11">
        <f>'[2]2025+индекс'!$I$52</f>
        <v>0</v>
      </c>
    </row>
    <row r="41" spans="1:4" ht="30.75" thickBot="1" x14ac:dyDescent="0.3">
      <c r="A41" s="6" t="s">
        <v>108</v>
      </c>
      <c r="B41" s="3" t="s">
        <v>109</v>
      </c>
      <c r="C41" s="1" t="s">
        <v>80</v>
      </c>
      <c r="D41" s="11">
        <f>'[2]2025+индекс'!$I$53</f>
        <v>0</v>
      </c>
    </row>
    <row r="42" spans="1:4" ht="15.75" thickBot="1" x14ac:dyDescent="0.3">
      <c r="A42" s="6" t="s">
        <v>110</v>
      </c>
      <c r="B42" s="3" t="s">
        <v>33</v>
      </c>
      <c r="C42" s="1" t="s">
        <v>80</v>
      </c>
      <c r="D42" s="11">
        <f>'[2]2025+индекс'!$I$54</f>
        <v>44.542043313968271</v>
      </c>
    </row>
    <row r="43" spans="1:4" s="24" customFormat="1" ht="16.5" thickBot="1" x14ac:dyDescent="0.3">
      <c r="A43" s="20" t="s">
        <v>66</v>
      </c>
      <c r="B43" s="21" t="s">
        <v>23</v>
      </c>
      <c r="C43" s="22" t="s">
        <v>80</v>
      </c>
      <c r="D43" s="23">
        <f>'[2]2025+индекс'!$I$55</f>
        <v>0</v>
      </c>
    </row>
    <row r="44" spans="1:4" s="24" customFormat="1" ht="16.5" thickBot="1" x14ac:dyDescent="0.3">
      <c r="A44" s="20" t="s">
        <v>67</v>
      </c>
      <c r="B44" s="21" t="s">
        <v>26</v>
      </c>
      <c r="C44" s="22" t="s">
        <v>80</v>
      </c>
      <c r="D44" s="23">
        <f>D45+D46+D47+D48+D49+D50</f>
        <v>1156.0329510098964</v>
      </c>
    </row>
    <row r="45" spans="1:4" ht="15.75" thickBot="1" x14ac:dyDescent="0.3">
      <c r="A45" s="6" t="s">
        <v>27</v>
      </c>
      <c r="B45" s="3" t="s">
        <v>31</v>
      </c>
      <c r="C45" s="1" t="s">
        <v>80</v>
      </c>
      <c r="D45" s="11">
        <f>'[2]2025+индекс'!$I$58</f>
        <v>278.59907072802264</v>
      </c>
    </row>
    <row r="46" spans="1:4" ht="15.75" thickBot="1" x14ac:dyDescent="0.3">
      <c r="A46" s="6" t="s">
        <v>29</v>
      </c>
      <c r="B46" s="3" t="s">
        <v>28</v>
      </c>
      <c r="C46" s="1" t="s">
        <v>80</v>
      </c>
      <c r="D46" s="11">
        <f>'[2]2025+индекс'!$I$59</f>
        <v>483.61291098123763</v>
      </c>
    </row>
    <row r="47" spans="1:4" ht="15.75" thickBot="1" x14ac:dyDescent="0.3">
      <c r="A47" s="6" t="s">
        <v>30</v>
      </c>
      <c r="B47" s="3" t="s">
        <v>111</v>
      </c>
      <c r="C47" s="1" t="s">
        <v>80</v>
      </c>
      <c r="D47" s="11">
        <f>'[2]2025+индекс'!$I$60</f>
        <v>391.86644415521761</v>
      </c>
    </row>
    <row r="48" spans="1:4" ht="15.75" thickBot="1" x14ac:dyDescent="0.3">
      <c r="A48" s="6" t="s">
        <v>32</v>
      </c>
      <c r="B48" s="3" t="s">
        <v>112</v>
      </c>
      <c r="C48" s="1" t="s">
        <v>80</v>
      </c>
      <c r="D48" s="11">
        <f>'[2]2025+индекс'!$I$61</f>
        <v>0</v>
      </c>
    </row>
    <row r="49" spans="1:4" ht="30.75" thickBot="1" x14ac:dyDescent="0.3">
      <c r="A49" s="6" t="s">
        <v>113</v>
      </c>
      <c r="B49" s="3" t="s">
        <v>114</v>
      </c>
      <c r="C49" s="1" t="s">
        <v>80</v>
      </c>
      <c r="D49" s="11">
        <f>'[2]2025+индекс'!$I$62</f>
        <v>0</v>
      </c>
    </row>
    <row r="50" spans="1:4" ht="15.75" thickBot="1" x14ac:dyDescent="0.3">
      <c r="A50" s="6" t="s">
        <v>115</v>
      </c>
      <c r="B50" s="3" t="s">
        <v>33</v>
      </c>
      <c r="C50" s="1" t="s">
        <v>80</v>
      </c>
      <c r="D50" s="11">
        <f>'[2]2025+индекс'!$I$63</f>
        <v>1.9545251454184374</v>
      </c>
    </row>
    <row r="51" spans="1:4" s="24" customFormat="1" ht="16.5" thickBot="1" x14ac:dyDescent="0.3">
      <c r="A51" s="20" t="s">
        <v>116</v>
      </c>
      <c r="B51" s="21" t="s">
        <v>34</v>
      </c>
      <c r="C51" s="22" t="s">
        <v>80</v>
      </c>
      <c r="D51" s="23">
        <f>'[2]2025+индекс'!$I$64</f>
        <v>0</v>
      </c>
    </row>
    <row r="52" spans="1:4" s="24" customFormat="1" ht="16.5" thickBot="1" x14ac:dyDescent="0.3">
      <c r="A52" s="20" t="s">
        <v>117</v>
      </c>
      <c r="B52" s="21" t="s">
        <v>35</v>
      </c>
      <c r="C52" s="22" t="s">
        <v>80</v>
      </c>
      <c r="D52" s="23">
        <f>D53+D54+D55+D56+D57</f>
        <v>936.27858529684465</v>
      </c>
    </row>
    <row r="53" spans="1:4" ht="15.75" thickBot="1" x14ac:dyDescent="0.3">
      <c r="A53" s="6" t="s">
        <v>68</v>
      </c>
      <c r="B53" s="3" t="s">
        <v>36</v>
      </c>
      <c r="C53" s="1" t="s">
        <v>80</v>
      </c>
      <c r="D53" s="11">
        <f>'[2]2025+индекс'!$I$66</f>
        <v>0</v>
      </c>
    </row>
    <row r="54" spans="1:4" ht="30.75" thickBot="1" x14ac:dyDescent="0.3">
      <c r="A54" s="6" t="s">
        <v>69</v>
      </c>
      <c r="B54" s="3" t="s">
        <v>118</v>
      </c>
      <c r="C54" s="1" t="s">
        <v>80</v>
      </c>
      <c r="D54" s="11">
        <f>'[2]2025+индекс'!$I$67</f>
        <v>0</v>
      </c>
    </row>
    <row r="55" spans="1:4" ht="30.75" thickBot="1" x14ac:dyDescent="0.3">
      <c r="A55" s="6" t="s">
        <v>70</v>
      </c>
      <c r="B55" s="3" t="s">
        <v>37</v>
      </c>
      <c r="C55" s="1" t="s">
        <v>80</v>
      </c>
      <c r="D55" s="11">
        <f>'[2]2025+индекс'!$I$68</f>
        <v>0</v>
      </c>
    </row>
    <row r="56" spans="1:4" ht="15.75" thickBot="1" x14ac:dyDescent="0.3">
      <c r="A56" s="6" t="s">
        <v>71</v>
      </c>
      <c r="B56" s="3" t="s">
        <v>119</v>
      </c>
      <c r="C56" s="1" t="s">
        <v>80</v>
      </c>
      <c r="D56" s="11">
        <f>'[2]2025+индекс'!$I$69</f>
        <v>0</v>
      </c>
    </row>
    <row r="57" spans="1:4" ht="15.75" thickBot="1" x14ac:dyDescent="0.3">
      <c r="A57" s="7" t="s">
        <v>124</v>
      </c>
      <c r="B57" s="4" t="s">
        <v>38</v>
      </c>
      <c r="C57" s="5" t="s">
        <v>80</v>
      </c>
      <c r="D57" s="12">
        <f>'[2]2025+индекс'!$I$71</f>
        <v>936.27858529684465</v>
      </c>
    </row>
    <row r="58" spans="1:4" s="24" customFormat="1" ht="32.25" thickBot="1" x14ac:dyDescent="0.3">
      <c r="A58" s="29" t="s">
        <v>72</v>
      </c>
      <c r="B58" s="30" t="s">
        <v>120</v>
      </c>
      <c r="C58" s="31" t="s">
        <v>80</v>
      </c>
      <c r="D58" s="32">
        <f>D59+D60+D61+D62+D63+D64</f>
        <v>0</v>
      </c>
    </row>
    <row r="59" spans="1:4" ht="15.75" thickBot="1" x14ac:dyDescent="0.3">
      <c r="A59" s="6" t="s">
        <v>73</v>
      </c>
      <c r="B59" s="3" t="s">
        <v>39</v>
      </c>
      <c r="C59" s="1" t="s">
        <v>80</v>
      </c>
      <c r="D59" s="11">
        <f>'[2]2025+индекс'!$I$72</f>
        <v>0</v>
      </c>
    </row>
    <row r="60" spans="1:4" ht="15.75" thickBot="1" x14ac:dyDescent="0.3">
      <c r="A60" s="6" t="s">
        <v>125</v>
      </c>
      <c r="B60" s="3" t="s">
        <v>40</v>
      </c>
      <c r="C60" s="1" t="s">
        <v>80</v>
      </c>
      <c r="D60" s="11">
        <v>0</v>
      </c>
    </row>
    <row r="61" spans="1:4" ht="30.75" thickBot="1" x14ac:dyDescent="0.3">
      <c r="A61" s="6" t="s">
        <v>126</v>
      </c>
      <c r="B61" s="3" t="s">
        <v>41</v>
      </c>
      <c r="C61" s="1" t="s">
        <v>80</v>
      </c>
      <c r="D61" s="11">
        <v>0</v>
      </c>
    </row>
    <row r="62" spans="1:4" ht="15.75" thickBot="1" x14ac:dyDescent="0.3">
      <c r="A62" s="6" t="s">
        <v>127</v>
      </c>
      <c r="B62" s="3" t="s">
        <v>42</v>
      </c>
      <c r="C62" s="1" t="s">
        <v>80</v>
      </c>
      <c r="D62" s="11">
        <v>0</v>
      </c>
    </row>
    <row r="63" spans="1:4" ht="60.75" thickBot="1" x14ac:dyDescent="0.3">
      <c r="A63" s="6" t="s">
        <v>128</v>
      </c>
      <c r="B63" s="3" t="s">
        <v>121</v>
      </c>
      <c r="C63" s="1" t="s">
        <v>80</v>
      </c>
      <c r="D63" s="14">
        <v>0</v>
      </c>
    </row>
    <row r="64" spans="1:4" ht="15.75" thickBot="1" x14ac:dyDescent="0.3">
      <c r="A64" s="6" t="s">
        <v>74</v>
      </c>
      <c r="B64" s="3" t="s">
        <v>43</v>
      </c>
      <c r="C64" s="1" t="s">
        <v>80</v>
      </c>
      <c r="D64" s="11">
        <f>'[2]2025+индекс'!$I$73</f>
        <v>0</v>
      </c>
    </row>
    <row r="65" spans="1:6" s="24" customFormat="1" ht="16.5" thickBot="1" x14ac:dyDescent="0.3">
      <c r="A65" s="25" t="s">
        <v>75</v>
      </c>
      <c r="B65" s="26" t="s">
        <v>44</v>
      </c>
      <c r="C65" s="27" t="s">
        <v>80</v>
      </c>
      <c r="D65" s="28">
        <f>D10-D51+D52+D64</f>
        <v>32190.467884888381</v>
      </c>
    </row>
    <row r="66" spans="1:6" ht="16.5" thickBot="1" x14ac:dyDescent="0.3">
      <c r="A66" s="35" t="s">
        <v>45</v>
      </c>
      <c r="B66" s="36"/>
      <c r="C66" s="36"/>
      <c r="D66" s="37"/>
    </row>
    <row r="67" spans="1:6" ht="30.75" thickBot="1" x14ac:dyDescent="0.3">
      <c r="A67" s="1">
        <v>1</v>
      </c>
      <c r="B67" s="3" t="s">
        <v>46</v>
      </c>
      <c r="C67" s="1" t="s">
        <v>122</v>
      </c>
      <c r="D67" s="13">
        <f>[1]Лист1!$H$77</f>
        <v>12.08</v>
      </c>
    </row>
    <row r="68" spans="1:6" ht="15.75" thickBot="1" x14ac:dyDescent="0.3">
      <c r="A68" s="1">
        <v>2</v>
      </c>
      <c r="B68" s="3" t="s">
        <v>48</v>
      </c>
      <c r="C68" s="1" t="s">
        <v>49</v>
      </c>
      <c r="D68" s="13">
        <f>[1]Лист1!$H$76</f>
        <v>6.02</v>
      </c>
    </row>
    <row r="69" spans="1:6" ht="15.75" thickBot="1" x14ac:dyDescent="0.3">
      <c r="A69" s="1">
        <v>3</v>
      </c>
      <c r="B69" s="3" t="s">
        <v>123</v>
      </c>
      <c r="C69" s="1" t="s">
        <v>47</v>
      </c>
      <c r="D69" s="33">
        <v>0</v>
      </c>
    </row>
    <row r="70" spans="1:6" ht="15.75" thickBot="1" x14ac:dyDescent="0.3">
      <c r="A70" s="5">
        <v>4</v>
      </c>
      <c r="B70" s="4" t="s">
        <v>50</v>
      </c>
      <c r="C70" s="5" t="s">
        <v>51</v>
      </c>
      <c r="D70" s="34">
        <v>0.151</v>
      </c>
      <c r="F70" s="19"/>
    </row>
    <row r="71" spans="1:6" x14ac:dyDescent="0.25">
      <c r="A71" s="8"/>
      <c r="B71" s="9"/>
      <c r="C71" s="8"/>
      <c r="D71" s="10"/>
    </row>
    <row r="72" spans="1:6" x14ac:dyDescent="0.25">
      <c r="A72" s="8"/>
      <c r="B72" s="9"/>
      <c r="C72" s="8"/>
      <c r="D72" s="10"/>
    </row>
    <row r="73" spans="1:6" x14ac:dyDescent="0.25">
      <c r="A73" s="10"/>
    </row>
  </sheetData>
  <mergeCells count="6">
    <mergeCell ref="A66:D66"/>
    <mergeCell ref="A3:D3"/>
    <mergeCell ref="A4:D4"/>
    <mergeCell ref="A5:D5"/>
    <mergeCell ref="A6:D6"/>
    <mergeCell ref="A7:D7"/>
  </mergeCells>
  <pageMargins left="0.7" right="0.7" top="0.75" bottom="0.75" header="0.3" footer="0.3"/>
  <pageSetup paperSize="9" scale="7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Прил. 2 Форма 6</vt:lpstr>
      <vt:lpstr>'Прил. 2 Форма 6'!sub_2001</vt:lpstr>
      <vt:lpstr>'Прил. 2 Форма 6'!sub_2006</vt:lpstr>
      <vt:lpstr>'Прил. 2 Форма 6'!sub_2024</vt:lpstr>
      <vt:lpstr>'Прил. 2 Форма 6'!sub_2033</vt:lpstr>
      <vt:lpstr>'Прил. 2 Форма 6'!sub_2061</vt:lpstr>
    </vt:vector>
  </TitlesOfParts>
  <Company>АО "Газпром газораспределение Дальний Восток"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Пиван Вячеслав Александрович</dc:creator>
  <cp:lastModifiedBy>Раздобреева Анна Александровна</cp:lastModifiedBy>
  <cp:lastPrinted>2019-03-28T01:43:49Z</cp:lastPrinted>
  <dcterms:created xsi:type="dcterms:W3CDTF">2019-03-05T04:02:30Z</dcterms:created>
  <dcterms:modified xsi:type="dcterms:W3CDTF">2025-02-28T00:25:16Z</dcterms:modified>
</cp:coreProperties>
</file>