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0.2025\"/>
    </mc:Choice>
  </mc:AlternateContent>
  <bookViews>
    <workbookView xWindow="480" yWindow="75" windowWidth="27795" windowHeight="12075"/>
  </bookViews>
  <sheets>
    <sheet name="Октябрь" sheetId="3" r:id="rId1"/>
  </sheets>
  <definedNames>
    <definedName name="_xlnm.Print_Area" localSheetId="0">Октябрь!$A$2:$J$8</definedName>
  </definedNames>
  <calcPr calcId="152511"/>
</workbook>
</file>

<file path=xl/calcChain.xml><?xml version="1.0" encoding="utf-8"?>
<calcChain xmlns="http://schemas.openxmlformats.org/spreadsheetml/2006/main">
  <c r="G15" i="3" l="1"/>
  <c r="G14" i="3"/>
  <c r="G13" i="3"/>
  <c r="G12" i="3"/>
  <c r="G11" i="3"/>
  <c r="G10" i="3"/>
  <c r="G9" i="3"/>
  <c r="G8" i="3"/>
  <c r="G7" i="3"/>
  <c r="G6" i="3"/>
  <c r="J9" i="3" l="1"/>
  <c r="J7" i="3" l="1"/>
  <c r="J6" i="3"/>
  <c r="E9" i="3" l="1"/>
  <c r="E7" i="3"/>
  <c r="E6" i="3"/>
  <c r="I6" i="3" l="1"/>
  <c r="I7" i="3"/>
  <c r="I9" i="3"/>
  <c r="E8" i="3"/>
</calcChain>
</file>

<file path=xl/sharedStrings.xml><?xml version="1.0" encoding="utf-8"?>
<sst xmlns="http://schemas.openxmlformats.org/spreadsheetml/2006/main" count="53" uniqueCount="31">
  <si>
    <t>№ п/п</t>
  </si>
  <si>
    <t>Наименование зоны входа</t>
  </si>
  <si>
    <t>Наименование магистрального трубопровода</t>
  </si>
  <si>
    <t>Точка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</si>
  <si>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</si>
  <si>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</si>
  <si>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</si>
  <si>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</si>
  <si>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</si>
  <si>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r>
      <t>Техническая мощность точки входа,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</si>
  <si>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поступившими заявками,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</si>
  <si>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</si>
  <si>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Фактическая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</si>
  <si>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Свободная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</si>
  <si>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Потребитель, владелец газа</t>
  </si>
  <si>
    <t>Газопровод-отвод Анненские Минеральные Воды</t>
  </si>
  <si>
    <t>Газопровод-отвод  п. Ягодный</t>
  </si>
  <si>
    <t>Газопровод-отвод  Богородск</t>
  </si>
  <si>
    <t>ООО "Сусанинский теплоэнергосервис", ИНН 2719002586</t>
  </si>
  <si>
    <t>ООО "Богородская тепловая электроцентраль",
ИНН 2719009020</t>
  </si>
  <si>
    <t>население
п. Богородское</t>
  </si>
  <si>
    <t>ООО "Шелеховский теплоэнергетический комплекс",
ИНН 2712014134</t>
  </si>
  <si>
    <t>ИП Медведев Иван Николаевич,
ИНН 271203990309</t>
  </si>
  <si>
    <t>ООО "Ягодное",
ИНН 2712008363</t>
  </si>
  <si>
    <t>ООО "Экспресс",
ИНН 2712008268</t>
  </si>
  <si>
    <t>Мокрушина Василина Антоновна ИП
ИНН 270303220573</t>
  </si>
  <si>
    <t>население п.Ягодный</t>
  </si>
  <si>
    <t>ООО "Шелеховский теплоэнергетический комплекс" (Магазин)</t>
  </si>
  <si>
    <t xml:space="preserve">Приложение N 4
к приказу ФАС России
от 08.12.2022 N 960/22
Форма 2
</t>
  </si>
  <si>
    <t>1-31 Октября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</si>
  <si>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на ОКТЯБРЬ 2025 года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</si>
</sst>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3" xfId="0" applyFont="1" applyBorder="1"/>
    <xf numFmtId="0" fontId="4" fillId="0" borderId="1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80" zoomScaleNormal="80" zoomScalePageLayoutView="140" workbookViewId="0">
      <pane ySplit="5" topLeftCell="A6" activePane="bottomLeft" state="frozen"/>
      <selection pane="bottomLeft" activeCell="C3" sqref="C3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45" t="s">
        <v>28</v>
      </c>
      <c r="J1" s="45"/>
    </row>
    <row r="2" spans="1:11" ht="85.5" customHeight="1" x14ac:dyDescent="0.25">
      <c r="A2" s="46" t="s">
        <v>30</v>
      </c>
      <c r="B2" s="47"/>
      <c r="C2" s="47"/>
      <c r="D2" s="47"/>
      <c r="E2" s="47"/>
      <c r="F2" s="47"/>
      <c r="G2" s="47"/>
      <c r="H2" s="47"/>
      <c r="I2" s="47"/>
      <c r="J2" s="48"/>
    </row>
    <row r="3" spans="1:11" ht="15.75" thickBot="1" x14ac:dyDescent="0.3">
      <c r="A3" s="49" t="s">
        <v>29</v>
      </c>
      <c r="B3" s="50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9</v>
      </c>
      <c r="F4" s="5" t="s">
        <v>14</v>
      </c>
      <c r="G4" s="28" t="s">
        <v>10</v>
      </c>
      <c r="H4" s="2" t="s">
        <v>11</v>
      </c>
      <c r="I4" s="3" t="s">
        <v>12</v>
      </c>
      <c r="J4" s="3" t="s">
        <v>13</v>
      </c>
    </row>
    <row r="5" spans="1:11" ht="15.75" thickBot="1" x14ac:dyDescent="0.3">
      <c r="A5" s="14">
        <v>1</v>
      </c>
      <c r="B5" s="13">
        <v>2</v>
      </c>
      <c r="C5" s="13">
        <v>3</v>
      </c>
      <c r="D5" s="13">
        <v>4</v>
      </c>
      <c r="E5" s="13">
        <v>5</v>
      </c>
      <c r="F5" s="29">
        <v>6</v>
      </c>
      <c r="G5" s="31">
        <v>7</v>
      </c>
      <c r="H5" s="30">
        <v>8</v>
      </c>
      <c r="I5" s="13">
        <v>9</v>
      </c>
      <c r="J5" s="15">
        <v>10</v>
      </c>
      <c r="K5" s="6"/>
    </row>
    <row r="6" spans="1:11" ht="64.5" thickBot="1" x14ac:dyDescent="0.3">
      <c r="A6" s="4">
        <v>1</v>
      </c>
      <c r="B6" s="16" t="s">
        <v>15</v>
      </c>
      <c r="C6" s="16" t="s">
        <v>15</v>
      </c>
      <c r="D6" s="16" t="s">
        <v>6</v>
      </c>
      <c r="E6" s="5">
        <f>1.5/1000*24*30</f>
        <v>1.08</v>
      </c>
      <c r="F6" s="16" t="s">
        <v>18</v>
      </c>
      <c r="G6" s="19">
        <f>145.358/1000</f>
        <v>0.14535800000000001</v>
      </c>
      <c r="H6" s="19">
        <v>0</v>
      </c>
      <c r="I6" s="19">
        <f>E6</f>
        <v>1.08</v>
      </c>
      <c r="J6" s="20">
        <f>I6-H6</f>
        <v>1.08</v>
      </c>
    </row>
    <row r="7" spans="1:11" ht="88.5" customHeight="1" x14ac:dyDescent="0.25">
      <c r="A7" s="17">
        <v>2</v>
      </c>
      <c r="B7" s="18" t="s">
        <v>17</v>
      </c>
      <c r="C7" s="18" t="s">
        <v>4</v>
      </c>
      <c r="D7" s="18" t="s">
        <v>7</v>
      </c>
      <c r="E7" s="51">
        <f>3/1000*24*30</f>
        <v>2.16</v>
      </c>
      <c r="F7" s="18" t="s">
        <v>19</v>
      </c>
      <c r="G7" s="34">
        <f>438.066/1000</f>
        <v>0.43806599999999996</v>
      </c>
      <c r="H7" s="23">
        <v>0</v>
      </c>
      <c r="I7" s="35">
        <f>E7</f>
        <v>2.16</v>
      </c>
      <c r="J7" s="42">
        <f>I7-H7-H8</f>
        <v>2.16</v>
      </c>
    </row>
    <row r="8" spans="1:11" ht="92.25" customHeight="1" thickBot="1" x14ac:dyDescent="0.3">
      <c r="A8" s="8">
        <v>3</v>
      </c>
      <c r="B8" s="9" t="s">
        <v>17</v>
      </c>
      <c r="C8" s="9" t="s">
        <v>4</v>
      </c>
      <c r="D8" s="9" t="s">
        <v>7</v>
      </c>
      <c r="E8" s="52">
        <f>3/1000*24*31</f>
        <v>2.2320000000000002</v>
      </c>
      <c r="F8" s="9" t="s">
        <v>20</v>
      </c>
      <c r="G8" s="26">
        <f>0.76/1000</f>
        <v>7.6000000000000004E-4</v>
      </c>
      <c r="H8" s="26">
        <v>0</v>
      </c>
      <c r="I8" s="37"/>
      <c r="J8" s="44"/>
    </row>
    <row r="9" spans="1:11" ht="108" customHeight="1" x14ac:dyDescent="0.25">
      <c r="A9" s="17">
        <v>4</v>
      </c>
      <c r="B9" s="18" t="s">
        <v>16</v>
      </c>
      <c r="C9" s="18" t="s">
        <v>5</v>
      </c>
      <c r="D9" s="18" t="s">
        <v>8</v>
      </c>
      <c r="E9" s="35">
        <f>15/1000*24*30</f>
        <v>10.799999999999999</v>
      </c>
      <c r="F9" s="18" t="s">
        <v>21</v>
      </c>
      <c r="G9" s="32">
        <f>80/1000</f>
        <v>0.08</v>
      </c>
      <c r="H9" s="23">
        <v>0</v>
      </c>
      <c r="I9" s="38">
        <f>E9</f>
        <v>10.799999999999999</v>
      </c>
      <c r="J9" s="42">
        <f>I9-H9:H15</f>
        <v>10.799999999999999</v>
      </c>
    </row>
    <row r="10" spans="1:11" ht="104.25" customHeight="1" x14ac:dyDescent="0.25">
      <c r="A10" s="21"/>
      <c r="B10" s="22" t="s">
        <v>16</v>
      </c>
      <c r="C10" s="22" t="s">
        <v>5</v>
      </c>
      <c r="D10" s="22" t="s">
        <v>8</v>
      </c>
      <c r="E10" s="36"/>
      <c r="F10" s="22" t="s">
        <v>27</v>
      </c>
      <c r="G10" s="27">
        <f>0.7/1000</f>
        <v>6.9999999999999999E-4</v>
      </c>
      <c r="H10" s="24">
        <v>0</v>
      </c>
      <c r="I10" s="39"/>
      <c r="J10" s="43"/>
    </row>
    <row r="11" spans="1:11" ht="102" customHeight="1" x14ac:dyDescent="0.25">
      <c r="A11" s="7">
        <v>5</v>
      </c>
      <c r="B11" s="12" t="s">
        <v>16</v>
      </c>
      <c r="C11" s="12" t="s">
        <v>5</v>
      </c>
      <c r="D11" s="12" t="s">
        <v>8</v>
      </c>
      <c r="E11" s="36"/>
      <c r="F11" s="12" t="s">
        <v>22</v>
      </c>
      <c r="G11" s="25">
        <f>1/1000</f>
        <v>1E-3</v>
      </c>
      <c r="H11" s="25">
        <v>0</v>
      </c>
      <c r="I11" s="40"/>
      <c r="J11" s="43"/>
    </row>
    <row r="12" spans="1:11" ht="93.75" customHeight="1" x14ac:dyDescent="0.25">
      <c r="A12" s="7">
        <v>6</v>
      </c>
      <c r="B12" s="12" t="s">
        <v>16</v>
      </c>
      <c r="C12" s="12" t="s">
        <v>5</v>
      </c>
      <c r="D12" s="12" t="s">
        <v>8</v>
      </c>
      <c r="E12" s="36"/>
      <c r="F12" s="12" t="s">
        <v>23</v>
      </c>
      <c r="G12" s="25">
        <f>1/1000</f>
        <v>1E-3</v>
      </c>
      <c r="H12" s="25">
        <v>0</v>
      </c>
      <c r="I12" s="40"/>
      <c r="J12" s="43"/>
    </row>
    <row r="13" spans="1:11" ht="124.5" customHeight="1" x14ac:dyDescent="0.25">
      <c r="A13" s="7">
        <v>7</v>
      </c>
      <c r="B13" s="12" t="s">
        <v>16</v>
      </c>
      <c r="C13" s="12" t="s">
        <v>5</v>
      </c>
      <c r="D13" s="12" t="s">
        <v>8</v>
      </c>
      <c r="E13" s="36"/>
      <c r="F13" s="12" t="s">
        <v>24</v>
      </c>
      <c r="G13" s="25">
        <f>1/1000</f>
        <v>1E-3</v>
      </c>
      <c r="H13" s="25">
        <v>0</v>
      </c>
      <c r="I13" s="40"/>
      <c r="J13" s="43"/>
    </row>
    <row r="14" spans="1:11" ht="103.5" customHeight="1" x14ac:dyDescent="0.25">
      <c r="A14" s="7">
        <v>8</v>
      </c>
      <c r="B14" s="12" t="s">
        <v>16</v>
      </c>
      <c r="C14" s="12" t="s">
        <v>5</v>
      </c>
      <c r="D14" s="12" t="s">
        <v>8</v>
      </c>
      <c r="E14" s="36"/>
      <c r="F14" s="12" t="s">
        <v>25</v>
      </c>
      <c r="G14" s="25">
        <f>0.2/1000</f>
        <v>2.0000000000000001E-4</v>
      </c>
      <c r="H14" s="25">
        <v>0</v>
      </c>
      <c r="I14" s="40"/>
      <c r="J14" s="43"/>
    </row>
    <row r="15" spans="1:11" ht="102.75" thickBot="1" x14ac:dyDescent="0.3">
      <c r="A15" s="8">
        <v>9</v>
      </c>
      <c r="B15" s="9" t="s">
        <v>16</v>
      </c>
      <c r="C15" s="9" t="s">
        <v>5</v>
      </c>
      <c r="D15" s="9" t="s">
        <v>8</v>
      </c>
      <c r="E15" s="37"/>
      <c r="F15" s="9" t="s">
        <v>26</v>
      </c>
      <c r="G15" s="33">
        <f>2.43/1000</f>
        <v>2.4300000000000003E-3</v>
      </c>
      <c r="H15" s="26">
        <v>0</v>
      </c>
      <c r="I15" s="41"/>
      <c r="J15" s="44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2025-09-18T03:59:42Z</dcterms:modified>
</cp:coreProperties>
</file>