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8.2025\"/>
    </mc:Choice>
  </mc:AlternateContent>
  <bookViews>
    <workbookView xWindow="0" yWindow="0" windowWidth="28800" windowHeight="12330" activeTab="1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3" hidden="1">'Амурская область'!$A$12:$K$16</definedName>
    <definedName name="_xlnm._FilterDatabase" localSheetId="1" hidden="1">'Камчатский край'!$A$12:$H$46</definedName>
    <definedName name="_xlnm._FilterDatabase" localSheetId="0" hidden="1">'Приморский край'!$A$12:$G$79</definedName>
    <definedName name="_xlnm._FilterDatabase" localSheetId="2" hidden="1">'Хабаровский край'!$A$12:$J$164</definedName>
    <definedName name="_xlnm.Print_Area" localSheetId="3">'Амурская область'!$A$1:$G$16</definedName>
    <definedName name="_xlnm.Print_Area" localSheetId="1">'Камчатский край'!$A$1:$G$46</definedName>
    <definedName name="_xlnm.Print_Area" localSheetId="0">'Приморский край'!$A$1:$G$79</definedName>
    <definedName name="_xlnm.Print_Area" localSheetId="2">'Хабаровский край'!$A$1:$G$165</definedName>
  </definedNames>
  <calcPr calcId="152511" refMode="R1C1" iterate="1" iterateDelta="1E-4"/>
</workbook>
</file>

<file path=xl/calcChain.xml><?xml version="1.0" encoding="utf-8"?>
<calcChain xmlns="http://schemas.openxmlformats.org/spreadsheetml/2006/main">
  <c r="E79" i="6" l="1"/>
  <c r="G76" i="6" l="1"/>
  <c r="G77" i="6"/>
  <c r="G78" i="6"/>
  <c r="K10" i="6"/>
  <c r="I10" i="6"/>
  <c r="F79" i="6"/>
  <c r="G54" i="6" l="1"/>
  <c r="I10" i="9" l="1"/>
  <c r="G38" i="7" l="1"/>
  <c r="J10" i="9" l="1"/>
  <c r="G66" i="6" l="1"/>
  <c r="K7" i="10" l="1"/>
  <c r="J7" i="10"/>
  <c r="F16" i="10" l="1"/>
  <c r="E16" i="10"/>
  <c r="G14" i="10"/>
  <c r="G15" i="10"/>
  <c r="G37" i="7" l="1"/>
  <c r="G72" i="6" l="1"/>
  <c r="E46" i="7" l="1"/>
  <c r="F46" i="7"/>
  <c r="G23" i="7"/>
  <c r="M11" i="7" l="1"/>
  <c r="G65" i="6" l="1"/>
  <c r="G68" i="6"/>
  <c r="G69" i="6"/>
  <c r="G70" i="6"/>
  <c r="G52" i="6"/>
  <c r="G53" i="6"/>
  <c r="K11" i="7" l="1"/>
  <c r="G45" i="7"/>
  <c r="F165" i="9" l="1"/>
  <c r="E165" i="9"/>
  <c r="G35" i="7" l="1"/>
  <c r="G71" i="6" l="1"/>
  <c r="G74" i="6"/>
  <c r="G75" i="6"/>
  <c r="G13" i="10" l="1"/>
  <c r="G16" i="10" s="1"/>
  <c r="G14" i="7" l="1"/>
  <c r="G15" i="7"/>
  <c r="G16" i="7"/>
  <c r="G17" i="7"/>
  <c r="G18" i="7"/>
  <c r="G24" i="7"/>
  <c r="G25" i="7"/>
  <c r="G26" i="7"/>
  <c r="G39" i="7"/>
  <c r="G27" i="7"/>
  <c r="G19" i="7"/>
  <c r="G44" i="7"/>
  <c r="G28" i="7"/>
  <c r="G29" i="7"/>
  <c r="G30" i="7"/>
  <c r="G40" i="7"/>
  <c r="G31" i="7"/>
  <c r="G20" i="7"/>
  <c r="G21" i="7"/>
  <c r="G32" i="7"/>
  <c r="G33" i="7"/>
  <c r="G41" i="7"/>
  <c r="G42" i="7"/>
  <c r="G43" i="7"/>
  <c r="G34" i="7"/>
  <c r="G22" i="7"/>
  <c r="G36" i="7"/>
  <c r="G13" i="7"/>
  <c r="G46" i="7" l="1"/>
  <c r="G17" i="6"/>
  <c r="G14" i="6"/>
  <c r="G15" i="6"/>
  <c r="G27" i="6"/>
  <c r="G28" i="6"/>
  <c r="G29" i="6"/>
  <c r="G73" i="6"/>
  <c r="G18" i="6"/>
  <c r="G30" i="6"/>
  <c r="G31" i="6"/>
  <c r="G19" i="6"/>
  <c r="G32" i="6"/>
  <c r="G55" i="6"/>
  <c r="G20" i="6"/>
  <c r="G33" i="6"/>
  <c r="G21" i="6"/>
  <c r="G56" i="6"/>
  <c r="G57" i="6"/>
  <c r="G22" i="6"/>
  <c r="G34" i="6"/>
  <c r="G16" i="6"/>
  <c r="G35" i="6"/>
  <c r="G36" i="6"/>
  <c r="G37" i="6"/>
  <c r="G38" i="6"/>
  <c r="G39" i="6"/>
  <c r="G40" i="6"/>
  <c r="G41" i="6"/>
  <c r="G42" i="6"/>
  <c r="G43" i="6"/>
  <c r="G44" i="6"/>
  <c r="G45" i="6"/>
  <c r="G58" i="6"/>
  <c r="G23" i="6"/>
  <c r="G46" i="6"/>
  <c r="G59" i="6"/>
  <c r="G24" i="6"/>
  <c r="G60" i="6"/>
  <c r="G25" i="6"/>
  <c r="G47" i="6"/>
  <c r="G48" i="6"/>
  <c r="G49" i="6"/>
  <c r="G26" i="6"/>
  <c r="G61" i="6"/>
  <c r="G50" i="6"/>
  <c r="G62" i="6"/>
  <c r="G63" i="6"/>
  <c r="G51" i="6"/>
  <c r="G67" i="6"/>
  <c r="G64" i="6"/>
  <c r="G13" i="6"/>
  <c r="G79" i="6" l="1"/>
  <c r="G21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94" i="9"/>
  <c r="G95" i="9"/>
  <c r="G96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54" i="9"/>
  <c r="G55" i="9"/>
  <c r="G56" i="9"/>
  <c r="G57" i="9"/>
  <c r="G19" i="9"/>
  <c r="G30" i="9"/>
  <c r="G31" i="9"/>
  <c r="G39" i="9"/>
  <c r="G16" i="9"/>
  <c r="G20" i="9"/>
  <c r="G58" i="9"/>
  <c r="G60" i="9"/>
  <c r="G61" i="9"/>
  <c r="G62" i="9"/>
  <c r="G59" i="9"/>
  <c r="G65" i="9"/>
  <c r="G66" i="9"/>
  <c r="G67" i="9"/>
  <c r="G32" i="9"/>
  <c r="G68" i="9"/>
  <c r="G69" i="9"/>
  <c r="E10" i="10"/>
  <c r="G165" i="9" l="1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J15" authorId="0" shapeId="0">
      <text>
        <r>
          <rPr>
            <b/>
            <sz val="9"/>
            <color indexed="81"/>
            <rFont val="Tahoma"/>
            <family val="2"/>
            <charset val="204"/>
          </rPr>
          <t>договор эксплуатации котельной -     до 10.05.2025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<sst xmlns="http://schemas.openxmlformats.org/spreadsheetml/2006/main" count="904" uniqueCount="468">
  <si>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</si>
  <si>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</si>
  <si>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</si>
  <si>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</si>
  <si>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</si>
  <si>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</si>
  <si>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</si>
  <si>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</si>
  <si>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</si>
  <si>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 Уссурийск</t>
  </si>
  <si>
    <t>ГРС Спасск-Дальний</t>
  </si>
  <si>
    <t>3 гр.</t>
  </si>
  <si>
    <t>ДВФУ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</si>
  <si>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</si>
  <si>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</si>
  <si>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</si>
  <si>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</si>
  <si>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</si>
  <si>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</si>
  <si>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>ООО "Тепловик+"</t>
  </si>
  <si>
    <t>ООО «ТЭК «Уссури»</t>
  </si>
  <si>
    <t>Хабаровский край, г. Вяземский,, ул. Лазо, д.50</t>
  </si>
  <si>
    <t>ОАО "Де-Кастринская ТЭЦ"</t>
  </si>
  <si>
    <t>Хабаровский край, Ульчский район, п. Де-Кастри, ул. Советская, д. 1</t>
  </si>
  <si>
    <t>ООО "Шелеховский теплоэнергетический комплекс"</t>
  </si>
  <si>
    <t>Индивидуальный предприниматель Манькова Александра Николаевна</t>
  </si>
  <si>
    <t>Хабаровский край, р-н. им. Лазо, рп. Переяславка, ул. Клубная 74</t>
  </si>
  <si>
    <t>ООО "Натали"</t>
  </si>
  <si>
    <t>АО "Дакгомз"</t>
  </si>
  <si>
    <t>г.Комсомольск-на-Амуре, ул.Партизанская, д. 13, офис</t>
  </si>
  <si>
    <t>Индивидуальный предприниматель Кузнецов Егор Александрович</t>
  </si>
  <si>
    <t>Индивидуальный предприниматель Тиара Ника Александровна</t>
  </si>
  <si>
    <t>Лазаренко Екатерина Алексеевна</t>
  </si>
  <si>
    <t>МУП "Теплоцентраль"</t>
  </si>
  <si>
    <t>Общество ограниченной ответственности "Агрокомплекс Восток"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</si>
  <si>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</si>
  <si>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</si>
  <si>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</si>
  <si>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</si>
  <si>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</si>
  <si>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</si>
  <si>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</si>
  <si>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</si>
  <si>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</si>
  <si>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</si>
  <si>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</si>
  <si>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МУП г. Хабаровска "Тепловые сети"</t>
  </si>
  <si>
    <t>г. Хабаровск, ул. Ташкентская, 22</t>
  </si>
  <si>
    <t>ОАО "Дальхимфарм"</t>
  </si>
  <si>
    <t>Хабаровский р-он, с. Краснореченское, ул. Императорская, 3</t>
  </si>
  <si>
    <t>ООО "ДАЛЬРЕО"</t>
  </si>
  <si>
    <t>г. Хабаровск, 60-сетия Октября проспект 8</t>
  </si>
  <si>
    <t>ООО "Завод Техно"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</si>
  <si>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</si>
  <si>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</si>
  <si>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</si>
  <si>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</si>
  <si>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</si>
  <si>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</si>
  <si>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Хабаровск,ул. Суворова, 84а</t>
  </si>
  <si>
    <t>ООО "Формула-ДВ"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</si>
  <si>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</si>
  <si>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</si>
  <si>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</si>
  <si>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 Хабаровск, ул. Шатова, 2/1</t>
  </si>
  <si>
    <t>г. Хабаровск, ул. Дикопольцева 12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</si>
  <si>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</si>
  <si>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</si>
  <si>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</si>
  <si>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</si>
  <si>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>г. Хабаровск, ул. Кулибина 3</t>
  </si>
  <si>
    <t>ООО "ВМК Капитал"</t>
  </si>
  <si>
    <t>ООО "Капторстрой"</t>
  </si>
  <si>
    <t>г. Хабаровск, ул. Воронежское шоссе, 118</t>
  </si>
  <si>
    <t>г. Хабаровск, ул. Воронежская, 142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</si>
  <si>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</si>
  <si>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</si>
  <si>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</si>
  <si>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</si>
  <si>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</si>
  <si>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</si>
  <si>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>ООО "Розенталь Групп "Ицар"</t>
  </si>
  <si>
    <t>г. Хабаровск, ул. Крещенская, 2/1</t>
  </si>
  <si>
    <t>г. Хабаровск, ул. Быстринская д.19/1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</si>
  <si>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</si>
  <si>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</si>
  <si>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</si>
  <si>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</si>
  <si>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</si>
  <si>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</si>
  <si>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</si>
  <si>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</si>
  <si>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</si>
  <si>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</si>
  <si>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</si>
  <si>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</si>
  <si>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</si>
  <si>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</si>
  <si>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</si>
  <si>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</si>
  <si>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</si>
  <si>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</si>
  <si>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</si>
  <si>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</si>
  <si>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</si>
  <si>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</si>
  <si>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</si>
  <si>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</si>
  <si>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</si>
  <si>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</si>
  <si>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</si>
  <si>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</si>
  <si>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</si>
  <si>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</si>
  <si>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</si>
  <si>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</si>
  <si>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</si>
  <si>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</si>
  <si>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</si>
  <si>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</si>
  <si>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</si>
  <si>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г. Хабаровск, ул. Целинная, д. 2 В</t>
  </si>
  <si>
    <t>Индивидуальный предприниматель Саргсян Эдгар Манвелович</t>
  </si>
  <si>
    <t>ГРС Владивосток-1</t>
  </si>
  <si>
    <t>г. Хабаровск, ул. Карла Маркса, 109</t>
  </si>
  <si>
    <t>Муниципальное унитарное предприятие «Нижнеамурская ресурсоснабжающая организация»</t>
  </si>
  <si>
    <t>Товарищество собственников недвижимости «Лидер»</t>
  </si>
  <si>
    <t>ООО "СТОМИНДУСТРИЯ"</t>
  </si>
  <si>
    <t>г. Елизово</t>
  </si>
  <si>
    <t>г. Уссурийск</t>
  </si>
  <si>
    <t>г. Спасск-Дальний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</si>
  <si>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</si>
  <si>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</si>
  <si>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В/к "Дземги", г. Комсомольск-на-Амуре, ул. Радищева, 8</t>
  </si>
  <si>
    <t>СП "Хабаровская ТЭЦ-1" г.Хабаровск, ул. Узловая, 15а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</si>
  <si>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</si>
  <si>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</si>
  <si>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</si>
  <si>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</si>
  <si>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</si>
  <si>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</si>
  <si>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</si>
  <si>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</si>
  <si>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</si>
  <si>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ГРС Раздольный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</si>
  <si>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</si>
  <si>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</si>
  <si>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</si>
  <si>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</si>
  <si>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</si>
  <si>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</si>
  <si>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</si>
  <si>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</si>
  <si>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</si>
  <si>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</si>
  <si>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</si>
  <si>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</si>
  <si>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</si>
  <si>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</si>
  <si>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</si>
  <si>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</si>
  <si>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</si>
  <si>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</si>
  <si>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</si>
  <si>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</si>
  <si>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</si>
  <si>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</si>
  <si>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</si>
  <si>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</si>
  <si>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</si>
  <si>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</si>
  <si>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</si>
  <si>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</si>
  <si>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</si>
  <si>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</si>
  <si>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</si>
  <si>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№42 с. Летно-Хвалынское)) (ГРС Уссурийск) с. Михайловка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</si>
  <si>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</si>
  <si>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</si>
  <si>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</si>
  <si>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</si>
  <si>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</si>
  <si>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</si>
  <si>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</si>
  <si>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</si>
  <si>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</si>
  <si>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</si>
  <si>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</si>
  <si>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</si>
  <si>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</si>
  <si>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</si>
  <si>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</si>
  <si>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</si>
  <si>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</si>
  <si>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</si>
  <si>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</si>
  <si>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</si>
  <si>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ООО "Мерси трейд"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</si>
  <si>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</si>
  <si>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</si>
  <si>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</si>
  <si>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</si>
  <si>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</si>
  <si>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</si>
  <si>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</si>
  <si>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</si>
  <si>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</si>
  <si>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</si>
  <si>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</si>
  <si>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</si>
  <si>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</si>
  <si>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</si>
  <si>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</si>
  <si>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</si>
  <si>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</si>
  <si>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</si>
  <si>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</si>
  <si>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</si>
  <si>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</si>
  <si>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</si>
  <si>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</si>
  <si>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</si>
  <si>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</si>
  <si>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</si>
  <si>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</si>
  <si>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</si>
  <si>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</si>
  <si>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</si>
  <si>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</si>
  <si>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</si>
  <si>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</si>
  <si>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</si>
  <si>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</si>
  <si>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</si>
  <si>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</si>
  <si>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</si>
  <si>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</si>
  <si>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</si>
  <si>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</si>
  <si>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</si>
  <si>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</si>
  <si>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</si>
  <si>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</si>
  <si>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</si>
  <si>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</si>
  <si>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</si>
  <si>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</si>
  <si>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</si>
  <si>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</si>
  <si>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</si>
  <si>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</si>
  <si>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</si>
  <si>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</si>
  <si>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</si>
  <si>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</si>
  <si>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ИП Стукова Н.А. (логистический центр)</t>
  </si>
  <si>
    <t>ИП Стукова Н.А.</t>
  </si>
  <si>
    <t>АО «КРОКУС»</t>
  </si>
  <si>
    <t>РУСАГРО-ПРИМОРЬЕ ООО (СК Степное-1) (ГРС Уссурийск)</t>
  </si>
  <si>
    <t>РУСАГРО-ПРИМОРЬЕ ООО (СК Степное-2) (ГРС Уссурийск)</t>
  </si>
  <si>
    <t>РУСАГРО-ПРИМОРЬЕ ООО (CR Ленинский-1) (ГРС Уссурийск)</t>
  </si>
  <si>
    <t>РУСАГРО-ПРИМОРЬЕ ООО (CR Ленинский-2) (ГРС Уссурийск)</t>
  </si>
  <si>
    <t>ИП Шемякин Г.Ю. (ГРС Уссурийск)</t>
  </si>
  <si>
    <t>АгроПтица ООО (комбикормовый закод) (ГРС Артём)</t>
  </si>
  <si>
    <t>ИП Шемякин Г.Ю.</t>
  </si>
  <si>
    <t>ООО Агроптица</t>
  </si>
  <si>
    <t>План</t>
  </si>
  <si>
    <t>Факт</t>
  </si>
  <si>
    <t>ИП Заровняева Н.А. (Котельная) (ГРС Елизово) г. Елизово, ул. Набережная, д. 1</t>
  </si>
  <si>
    <t>ИП Заровняева Н.А.</t>
  </si>
  <si>
    <t>Тепловые сети (г. Хабаровск, ул. Мельничная, 27а)</t>
  </si>
  <si>
    <t>Хабаровский р-он, с. Сосновка, ул. Шоссейная, 5</t>
  </si>
  <si>
    <t>Население ХБР1</t>
  </si>
  <si>
    <t>г. Хабаровск , ул. Металистов 24</t>
  </si>
  <si>
    <t>г. Хабаровск, ул. Чалнинская 17</t>
  </si>
  <si>
    <t>Комплексная застройка в границах улиц Шатова-Совхозная-Трехгорная в железнодорожном районе г. Хабаровск</t>
  </si>
  <si>
    <t>г. Хабаровск, «Группа жилых домов по Воронежскому шоссе в Краснофлотском районе» г. Хабаровск, Трехгорная 106/4</t>
  </si>
  <si>
    <t>г. Хабаровск, «Группа жилых домов по Воронежскому шоссе в Краснофлотском районе» г. Хабаровск, Трехгорная 106/1</t>
  </si>
  <si>
    <t>г. Хабаровск, «Группа жилых домов по Воронежскому шоссе в Краснофлотском районе» г. Хабаровск, Трехгорная 106/2</t>
  </si>
  <si>
    <t>г. Хабаровск, «Группа жилых домов по Воронежскому шоссе в Краснофлотском районе» г. Хабаровск, Трехгорная 106/3</t>
  </si>
  <si>
    <t>Население ХБР3</t>
  </si>
  <si>
    <t>г. Хабаровск, ул. Крещенская, 2</t>
  </si>
  <si>
    <t>г. Хабаровск, ул. Быстринская д.19</t>
  </si>
  <si>
    <t>Население ХОР</t>
  </si>
  <si>
    <t>г. Вяземский, ул. Коммунистическая, 10</t>
  </si>
  <si>
    <t>Население Вяземск</t>
  </si>
  <si>
    <t>ООО "Торекс-Хабаровск" (г. Комсомльск-на-Амуре, ул. Вагонная, 30)</t>
  </si>
  <si>
    <t>Хабаровский край, г. Комсомольск-на-Амуре, ул. Ленинградская, 115 ООО «РН-Комсомольский НПЗ»</t>
  </si>
  <si>
    <t>Теплоцентраль (г. Комсомольск-на-Амуре, ул. Пугачева, 84)</t>
  </si>
  <si>
    <t>г. Комсомольск-на-Амуре, ул. Радищева , 2</t>
  </si>
  <si>
    <t>Население КМС-1</t>
  </si>
  <si>
    <t>"Котельная п. Солнечный" (Солнечный р-н, п Солнечный, промзона)</t>
  </si>
  <si>
    <t>"Котельная п. Горный" (Солнечный р-н, п. Горный, промзона)</t>
  </si>
  <si>
    <t>Население ГРС Солнечный</t>
  </si>
  <si>
    <t>Население ГРС Хурба</t>
  </si>
  <si>
    <t>Население ГРС Эльбан</t>
  </si>
  <si>
    <t>Население ГРС Амурск</t>
  </si>
  <si>
    <t>Де-Кастри "ТЭЦ" (Ульчский р-н, п. Де-Кастри, Советская, 3Б)</t>
  </si>
  <si>
    <t>Население ГРС Де-Кастри</t>
  </si>
  <si>
    <t>Газопоршневая станция (Николаевский р-н, п. Лазарев, ул. Советская, 4б)</t>
  </si>
  <si>
    <t>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</si>
  <si>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ГРС Николаевск</t>
  </si>
  <si>
    <t>Богородское "Котельная" (Ульчский р-н, с. Богородское, ул. Парковая 2-а)</t>
  </si>
  <si>
    <t>Население ГРС Богородское</t>
  </si>
  <si>
    <t>Сусанино (Ульчский н-н, с. Анненские минеральные Воды, ул. Центральная, 20 Б)</t>
  </si>
  <si>
    <t>Население ГРС Ягодный</t>
  </si>
  <si>
    <t>Население ГРС Бельго</t>
  </si>
  <si>
    <t>г. Комсомольск-на-Амуре, пр. Московский, д.30, корп.2, кв. 1</t>
  </si>
  <si>
    <t>г. Комсомольск-на-Амуре, Океанская ул., южнее микрорайона № 6, 5 го жилого р-на Мылки</t>
  </si>
  <si>
    <t>п. Солнечный ул. Ленина, д.23 А. (Лит А) пом. 2</t>
  </si>
  <si>
    <t>п. Солнечный ул.Ленина, д.28 А, Пом. 1 (1-19)</t>
  </si>
  <si>
    <t>г. Комсомольск-на-Амуре,  Октябрьский пр., д. 36 магазин "Атланта"</t>
  </si>
  <si>
    <t>г. Комсомольск-на-Амуре, ул. Ленина 19, кафе  «Бистро»</t>
  </si>
  <si>
    <t>г. Комсомольск-на-Амуре  пр. Победы, 36/1. м-н Мельница.</t>
  </si>
  <si>
    <t>г. Комсомольск-на-Амуре,  ул. Хабаровская, 47 (Гостиница)</t>
  </si>
  <si>
    <t>п. Солнечный, ул. Лесная, 7Л</t>
  </si>
  <si>
    <t>г. Комсомольск-на-Амуре, ул. Гамарника 22 (магазин «Белая Русь»)</t>
  </si>
  <si>
    <t>г.Комсомольск-на-Амуре, пр-т  Мира 15 (Гостиница "Амур")</t>
  </si>
  <si>
    <t>п. Солнечный, ул Ленина 23А (кафе)</t>
  </si>
  <si>
    <t>г. Комсомольск-на-Амуре  пр-т Первостроителей, 15, Тепло</t>
  </si>
  <si>
    <t>г. Комсомольск-на-Амуре, ул. Сидоренко, 19 (пекарня)</t>
  </si>
  <si>
    <t>г. Комсомольск-на-Амуре,  Курская ул., д. 16</t>
  </si>
  <si>
    <t>г. Комсомольск-на-Амуре, ул.  Володарского, д.39</t>
  </si>
  <si>
    <t>г. Комсомольск-на-Амуре  пр-т Первостроителей, 31, литер Б</t>
  </si>
  <si>
    <t>г. Комсомольск-на-Амуре, 
ул. Ленинградская, 84</t>
  </si>
  <si>
    <t>г. Комсомольск-на-Амуре  
Лесная 2 (стоматологическая клиника).</t>
  </si>
  <si>
    <t>г. Комсомольск-на-Амуре, ул. Щорса, 91 (пекарня)</t>
  </si>
  <si>
    <t>г. Комсомольск-на-Амуре, 
ул. Гаражная в 50-ти метрах от пересечения с Комшоссе</t>
  </si>
  <si>
    <t>г. Комсомольск-на-Амуре, ул. Гагарина, 17/5, Лит. А</t>
  </si>
  <si>
    <t>Точка подключения: Хабаровский край, г. Комсомольск-на-Амуре, ул. Гамарника</t>
  </si>
  <si>
    <t>Хабаровский край, г Комсомольск-на-Амуре, ул. Советская, д.2 корп. 2 (мини отель "Чайка")</t>
  </si>
  <si>
    <t>г. Комсомольск-на-Амуре, ул. Лесная 44</t>
  </si>
  <si>
    <t>г. Комсомольск-на-Амуре,  ул. Кирова 46,</t>
  </si>
  <si>
    <t>г. Комсомольск-на-Амуре, ул. Кирова, д.46</t>
  </si>
  <si>
    <t>с. Воронежское-3, Кленовая, 5</t>
  </si>
  <si>
    <t>г. Хабаровск, ул. Кола Бельды, 1</t>
  </si>
  <si>
    <t>Переяс, Ленина, 43</t>
  </si>
  <si>
    <t>К.Маркса, 144Б</t>
  </si>
  <si>
    <t>Хабаровский край, ТОСЭР Хабаровск площадка Ракитное</t>
  </si>
  <si>
    <t>680011, г. Хабаровск, ул. Джамбула, д. 98</t>
  </si>
  <si>
    <t>ООО Завод ЖБИ-5</t>
  </si>
  <si>
    <t>Войсковая часть 6767</t>
  </si>
  <si>
    <t>ООО "Пивоваренная компания "Балтика" - "Балтика-Хабаровск"</t>
  </si>
  <si>
    <t>Хабаровский завод ЖБШ - филиал АО "БЭТ"</t>
  </si>
  <si>
    <t>Краевое государственное автономное учреждение "Дирекция спортивных сооружений Хабаровского края"</t>
  </si>
  <si>
    <t>ООО "Энергия"</t>
  </si>
  <si>
    <t>ООО "Ресурсавтогаз"</t>
  </si>
  <si>
    <t>Краевое государственное автономное учреждение дополнительного образования Спортивная школа «Хабаровский краевой центр развития хоккея «Амур»</t>
  </si>
  <si>
    <t>ООО "Управляющая компания "Территория уюта Юникей"</t>
  </si>
  <si>
    <t>ООО «Мецар»</t>
  </si>
  <si>
    <t>ООО УК "Рассвет"</t>
  </si>
  <si>
    <t>ООО «УК Профессиональный сервис»</t>
  </si>
  <si>
    <t>ООО "Амур Минералс"</t>
  </si>
  <si>
    <t>Краевое государственное бюджетное образовательное учреждение «Краевой детский центр «Созвездие»</t>
  </si>
  <si>
    <t>Муниципальное бюджетное учреждение дополнительного образования СШ Юниор г. Вяземского</t>
  </si>
  <si>
    <t>Автономная некоммерческая организация центр восстановления и развития личности "Зеленый Светофор"</t>
  </si>
  <si>
    <t>Барсуков Анатолий Константинович</t>
  </si>
  <si>
    <t>Индивидуальный предприниматель Скавинская Мария Петровна</t>
  </si>
  <si>
    <t>Общество с ограниченной ответственностью "ПромАльп ДВ"</t>
  </si>
  <si>
    <t>ИП Олишевский Вадим Валерьевич</t>
  </si>
  <si>
    <t>Индивидуальный предприниматель Тимофеев  Виктор Николаевич</t>
  </si>
  <si>
    <t>Индивидуальный предприниматель Генцель Ада Александровна</t>
  </si>
  <si>
    <t>Индивидуальный предприниматель Герлиц Андрей Васильевич</t>
  </si>
  <si>
    <t>Индивидуальный Предприниматель Некрасов Игорь Николаевич</t>
  </si>
  <si>
    <t>Индивидуальный предприниматель Приходько Владимир Вениаминович</t>
  </si>
  <si>
    <t>Местная религиозная организация христиан веры евангельской (пятидесятников) Церковь Бога живого г. Комсомольска-на-Амуре.</t>
  </si>
  <si>
    <t>Местная религиозная организация Церковь Христиан Веры Евангельской "Есхол"</t>
  </si>
  <si>
    <t>Общество ограниченной ответственности  «Сеул»</t>
  </si>
  <si>
    <t>Общество ограниченной ответственности "Альфа-Дент"</t>
  </si>
  <si>
    <t>Общество ограниченной ответственности "Традиция»</t>
  </si>
  <si>
    <t>Физическое лицо Мытник Иван Владимирович</t>
  </si>
  <si>
    <t>ООО "Дальэнергостройиндустрия"</t>
  </si>
  <si>
    <t>ООО "Нангмар"</t>
  </si>
  <si>
    <t>Общество ограниченной ответственности "Икар"</t>
  </si>
  <si>
    <t>ООО Продэкстра</t>
  </si>
  <si>
    <t>ООО "Мебель КНАМ"</t>
  </si>
  <si>
    <t>ИП Карпов Олег Олегович</t>
  </si>
  <si>
    <t>ООО "Саната Плюс"</t>
  </si>
  <si>
    <t>ООО "Региональная управляющая компания" Кувшин</t>
  </si>
  <si>
    <t>ООО «Первый ЖБИ» Стеллар</t>
  </si>
  <si>
    <t>Местная религиозная организация "Хабаровская Евангельско-Христианская Пресвитерианская Церковь"</t>
  </si>
  <si>
    <t>ЦРО «Союз Пресвитерианских церквей Хабаровского края»</t>
  </si>
  <si>
    <t>ХБР1</t>
  </si>
  <si>
    <t>ХБР3</t>
  </si>
  <si>
    <t>ХБР5</t>
  </si>
  <si>
    <t>Вознесенское</t>
  </si>
  <si>
    <t>ХОР</t>
  </si>
  <si>
    <t>Вяземск</t>
  </si>
  <si>
    <t>КМС-1</t>
  </si>
  <si>
    <t>ГРС Солнечный</t>
  </si>
  <si>
    <t>ГРС Хурба</t>
  </si>
  <si>
    <t>ГРС Эльбан</t>
  </si>
  <si>
    <t>ГРС Амурск</t>
  </si>
  <si>
    <t>ГРС Де-Кастри</t>
  </si>
  <si>
    <t>ГРС Лазарево</t>
  </si>
  <si>
    <t>ГРС Николаевск</t>
  </si>
  <si>
    <t>ГРС Богородское</t>
  </si>
  <si>
    <t>ГРС Анненские воды</t>
  </si>
  <si>
    <t>ГРС Ягодный</t>
  </si>
  <si>
    <t>ООО "ДКС ПРИМОРЬЕ"</t>
  </si>
  <si>
    <t>АО "Желдорреммаш"</t>
  </si>
  <si>
    <t>АО "Уссрийский бальзам"</t>
  </si>
  <si>
    <t>ООО "Никольскъ-Усурийск"</t>
  </si>
  <si>
    <t>МУПВ "Центральный"</t>
  </si>
  <si>
    <t>ТЕПЛОИНВЕСТ ООО (котельная № 7, 180 квартал Маслозавод)</t>
  </si>
  <si>
    <t>ТЕПЛОИНВЕСТ ООО (котельная 54 квартал)</t>
  </si>
  <si>
    <t>г. Хабаровск, ул. Промышленная 12Е</t>
  </si>
  <si>
    <t>г. Комсомольск-на-Амуре, ул. Советская 1 (территория Кнаапо)</t>
  </si>
  <si>
    <t>г.Комсомольск-на-Амуре, ул.Пугачева 89</t>
  </si>
  <si>
    <t>651</t>
  </si>
  <si>
    <t>652</t>
  </si>
  <si>
    <t>"ДЭС" Циммермановка (Ульчский р-н, п. Циммермановка, ул. Железнодорожная 2)</t>
  </si>
  <si>
    <t>г. Комсомольск-на-Амуре, Мемориальный комплекс погибшим участникам ВОВ в 1941-1945 гг.», расположенный по ул. Набережной р. Амур</t>
  </si>
  <si>
    <t>ООО «СТРОЙКОНТРОЛЬ»</t>
  </si>
  <si>
    <t>ПАО «ОАК»</t>
  </si>
  <si>
    <t>Муниципальное унитарное предприятие "Спецавтохозяйство"</t>
  </si>
  <si>
    <t>Собственные нужды</t>
  </si>
  <si>
    <t>МУП УМР "Циммермановское ЖКХ"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</si>
  <si>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</si>
  <si>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 Цимермановка</t>
  </si>
  <si>
    <t>681055, Хабаровский край, Комсомольский район, с.Бельго, ул. Школьная, д.1</t>
  </si>
  <si>
    <t>ООО "Амурский гидрометаллургический комбинат"</t>
  </si>
  <si>
    <t>ООО «Специализированный застройщик Дарс-Восток»</t>
  </si>
  <si>
    <t>Индивидуальный предприниматель Абраменко Александр Федорович</t>
  </si>
  <si>
    <t>Индивидуальный предприниматель Ефимов Андрей Викторович</t>
  </si>
  <si>
    <t>ООО «Стимул»</t>
  </si>
  <si>
    <t>Местная религиозная организация "Объединенная методистская церковь "Славная" г. Комсомольск-на-Амуре</t>
  </si>
  <si>
    <t>г. Амурск, шоссе Машиностроителей, д. 5</t>
  </si>
  <si>
    <t>Многоквартирный жилой дом № 1 по адресу: Хабаровский край, г. Хабаровск, ул. Воронежская</t>
  </si>
  <si>
    <t>г. Амурск, проспект Строителей, д.72</t>
  </si>
  <si>
    <t>г. Комсомольск-на-Амуре, ул.Курская, д.9</t>
  </si>
  <si>
    <t>Группа малоэтажных жилых домов блокированной застройки по ул. Лазо в г. Хабаровске 1 и 2 этап застройки</t>
  </si>
  <si>
    <t>г.Комсомольск-на-Амуре, пр.Первостроителей 20, кафе "Мясная деревня"</t>
  </si>
  <si>
    <t>Хабаровский край, Хабаровский район, с. Ильинка, 
пер. Гаражный 1</t>
  </si>
  <si>
    <t>ООО «Специализированный застройщик «Да! Девелопмент»</t>
  </si>
  <si>
    <t>Индивидуальный предприниматель Милованов Дмитрий Геннадьевич</t>
  </si>
  <si>
    <t>ООО "Ютар"</t>
  </si>
  <si>
    <t>Хабаровский р-он, с. Бычиха, ул. Строителей, 26</t>
  </si>
  <si>
    <t>"Форелиум" пос. Переяславка</t>
  </si>
  <si>
    <t>г. Комсомольск-на-Амуре , пр-кт Ленина, д.44/1</t>
  </si>
  <si>
    <t>Отопление ГРП Завод строительной керамики</t>
  </si>
  <si>
    <t>г. Комсомольск-на-Амуре, ул. Севастопольская  на расстоянии 50 м. от пересечения с Волочаевским шоссе</t>
  </si>
  <si>
    <t>Крестьянское (фермерское) Хозяйство Глава Бутков Виктор Борисович</t>
  </si>
  <si>
    <t>ООО "Форелиум"</t>
  </si>
  <si>
    <t>Потребительский Гаражно-строительный кооператив "СФЕРА"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</si>
  <si>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АВГУСТ 2025 года
</t>
  </si>
  <si>
    <t>Энергия ООО (ЖК Меридианы Улисса) (ГРС-1 г. Владивосток) г. Владивосток, ул.Слуцкого, д. 5а</t>
  </si>
  <si>
    <t>Вечный огонь, г.Уссурийск (ГРС Уссурийск) г.Уссурийск, ул. Краснознаменная, д.80</t>
  </si>
  <si>
    <t>ДГК АО  (ГРС-1 г. Владивосток ГТУ-ТЭЦ на площадке ЦПВБ г. Владивосток филиала «Приморская генерация») г. Владивосток, ул. Снеговая, д.22</t>
  </si>
  <si>
    <t>УПТС АО (Котельная Раковская) (ГРС Уссурийск)</t>
  </si>
  <si>
    <t>ИКС-Фокино ООО (Котельная 1) (ГРС Большой Камень) г. Фокино, ул. Заводская, д. 24</t>
  </si>
  <si>
    <t>РУСАГРО-ПРИМОРЬЕ ООО (СК Дубки-1) (ГРС Уссурийск)</t>
  </si>
  <si>
    <t>РУСАГРО-ПРИМОРЬЕ ООО (СК Дубки-2) (ГРС Уссурийск)</t>
  </si>
  <si>
    <t>Примтеплоэнерго КГУП (Котельная № 42 с.Летно-Хвалынское) (ГРС Спасск-Дальний) с. Лётно-Хвалынское, ул. Первомайская, зд. 2 б</t>
  </si>
  <si>
    <t>Желдорреммаш АО (Котельная Уссурийского ЛРЗ) (ГРС Уссурийск) г. Уссурийск, пр-кт Блюхера, д. 19</t>
  </si>
  <si>
    <t>Русский минтай ООО (ГРС Артём) с. Вольно-Надеждинское, тер. ТОР Надеждинская, ул.Центральная, соор.27</t>
  </si>
  <si>
    <t>ДСК Приморье ООО (ГРС Артём) с. Вольно-Надеждинское, тер. ТОР Надеждинская, кадастр. номер ЗУ 25:10:011500:609</t>
  </si>
  <si>
    <t>ЖСК Остров (5-я очередь) (ГРС Владивосток-1)</t>
  </si>
  <si>
    <t>ЖСК Остров (1-я очередь МКД) (ГРС Владивосток-1)</t>
  </si>
  <si>
    <t>ЖСК Остров  (2-я очередь МКД, пер. Поэтический) (ГРС Владивосток-1)</t>
  </si>
  <si>
    <t>МБУК «Уссурийский музей»</t>
  </si>
  <si>
    <t>г. Владивосток      (Владивосток Розенталь)</t>
  </si>
  <si>
    <t>КРОКУС АО (АБМК ККБ)</t>
  </si>
  <si>
    <t>ТРЕСТ СЗ ООО (Котельная)</t>
  </si>
  <si>
    <t>ООО «КРДВ Камчатка»</t>
  </si>
  <si>
    <t xml:space="preserve">АО «МАПК(Е)» </t>
  </si>
  <si>
    <t>АО «Камчатэнергосервис»</t>
  </si>
  <si>
    <t>ООО СПЕЦИАЛИЗИРОВАННЫЙ ЗАСТРОЙЩИК «ТРЕСТ»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</si>
</sst>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#,##0.0"/>
  </numFmts>
  <fonts count="3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35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49" fontId="28" fillId="0" borderId="3" xfId="68" applyFont="1" applyFill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>
      <alignment horizontal="center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left" wrapText="1"/>
    </xf>
    <xf numFmtId="0" fontId="32" fillId="0" borderId="3" xfId="0" applyFont="1" applyFill="1" applyBorder="1" applyAlignment="1" applyProtection="1">
      <alignment horizontal="left" wrapText="1"/>
      <protection locked="0"/>
    </xf>
    <xf numFmtId="0" fontId="25" fillId="0" borderId="3" xfId="0" applyFont="1" applyFill="1" applyBorder="1" applyAlignment="1" applyProtection="1">
      <alignment horizontal="left" wrapText="1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3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horizontal="center" vertical="center" wrapText="1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28" fillId="0" borderId="3" xfId="0" applyNumberFormat="1" applyFont="1" applyFill="1" applyBorder="1" applyAlignment="1">
      <alignment horizontal="center" vertical="center"/>
    </xf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5" fontId="36" fillId="21" borderId="0" xfId="0" applyNumberFormat="1" applyFont="1" applyFill="1"/>
    <xf numFmtId="0" fontId="32" fillId="0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right" vertical="center"/>
    </xf>
    <xf numFmtId="0" fontId="0" fillId="21" borderId="0" xfId="0" applyFill="1" applyBorder="1" applyAlignment="1">
      <alignment wrapText="1"/>
    </xf>
    <xf numFmtId="0" fontId="25" fillId="21" borderId="3" xfId="0" applyFont="1" applyFill="1" applyBorder="1" applyAlignment="1">
      <alignment horizontal="left" vertical="center" wrapText="1"/>
    </xf>
    <xf numFmtId="49" fontId="25" fillId="0" borderId="4" xfId="66" applyFont="1" applyFill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25" fillId="21" borderId="17" xfId="0" applyNumberFormat="1" applyFont="1" applyFill="1" applyBorder="1" applyAlignment="1">
      <alignment horizontal="center" vertical="center"/>
    </xf>
    <xf numFmtId="165" fontId="34" fillId="21" borderId="0" xfId="0" applyNumberFormat="1" applyFont="1" applyFill="1" applyBorder="1" applyAlignment="1" applyProtection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1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 vertical="center" wrapText="1"/>
    </xf>
    <xf numFmtId="171" fontId="33" fillId="0" borderId="0" xfId="0" applyNumberFormat="1" applyFont="1" applyFill="1" applyBorder="1" applyAlignment="1" applyProtection="1">
      <alignment horizontal="center" vertical="center"/>
    </xf>
    <xf numFmtId="4" fontId="34" fillId="0" borderId="0" xfId="0" applyNumberFormat="1" applyFont="1" applyFill="1" applyBorder="1" applyAlignment="1" applyProtection="1">
      <alignment horizontal="center" vertical="center"/>
    </xf>
    <xf numFmtId="4" fontId="34" fillId="21" borderId="0" xfId="0" applyNumberFormat="1" applyFont="1" applyFill="1" applyBorder="1" applyAlignment="1" applyProtection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/>
    </xf>
    <xf numFmtId="165" fontId="35" fillId="22" borderId="0" xfId="0" applyNumberFormat="1" applyFont="1" applyFill="1" applyBorder="1" applyAlignment="1" applyProtection="1">
      <alignment horizontal="center" vertical="center"/>
    </xf>
    <xf numFmtId="165" fontId="33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0" fontId="22" fillId="0" borderId="0" xfId="0" applyFont="1" applyFill="1" applyBorder="1"/>
    <xf numFmtId="168" fontId="33" fillId="0" borderId="0" xfId="70" applyNumberFormat="1" applyFont="1" applyBorder="1" applyAlignment="1">
      <alignment horizontal="center" vertical="center" wrapText="1"/>
    </xf>
    <xf numFmtId="165" fontId="33" fillId="21" borderId="0" xfId="0" applyNumberFormat="1" applyFont="1" applyFill="1" applyBorder="1" applyAlignment="1">
      <alignment horizontal="center" vertical="center" wrapText="1"/>
    </xf>
    <xf numFmtId="0" fontId="22" fillId="21" borderId="0" xfId="0" applyFont="1" applyFill="1" applyBorder="1"/>
    <xf numFmtId="165" fontId="36" fillId="21" borderId="18" xfId="0" applyNumberFormat="1" applyFont="1" applyFill="1" applyBorder="1"/>
    <xf numFmtId="4" fontId="26" fillId="21" borderId="0" xfId="0" applyNumberFormat="1" applyFont="1" applyFill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4" fontId="33" fillId="0" borderId="0" xfId="0" applyNumberFormat="1" applyFont="1" applyFill="1" applyBorder="1" applyAlignment="1" applyProtection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  <protection locked="0"/>
    </xf>
    <xf numFmtId="0" fontId="0" fillId="21" borderId="0" xfId="0" applyFill="1" applyAlignment="1">
      <alignment horizontal="center" vertical="center"/>
    </xf>
    <xf numFmtId="168" fontId="37" fillId="21" borderId="0" xfId="0" applyNumberFormat="1" applyFont="1" applyFill="1" applyBorder="1" applyAlignment="1">
      <alignment horizontal="center"/>
    </xf>
    <xf numFmtId="0" fontId="27" fillId="0" borderId="3" xfId="0" applyFont="1" applyFill="1" applyBorder="1" applyAlignment="1" applyProtection="1">
      <alignment horizontal="left" wrapText="1"/>
      <protection locked="0"/>
    </xf>
    <xf numFmtId="0" fontId="28" fillId="0" borderId="3" xfId="0" applyFont="1" applyFill="1" applyBorder="1" applyAlignment="1" applyProtection="1">
      <alignment horizontal="left" vertical="center" wrapText="1"/>
    </xf>
    <xf numFmtId="165" fontId="26" fillId="23" borderId="0" xfId="68" applyNumberFormat="1" applyFont="1" applyFill="1" applyBorder="1" applyAlignment="1">
      <alignment horizontal="center" vertical="center" wrapText="1"/>
      <protection locked="0"/>
    </xf>
    <xf numFmtId="165" fontId="22" fillId="0" borderId="0" xfId="0" applyNumberFormat="1" applyFont="1" applyFill="1" applyBorder="1"/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49" fontId="28" fillId="0" borderId="3" xfId="66" applyFont="1" applyFill="1">
      <alignment horizontal="left" vertical="center" wrapText="1"/>
      <protection locked="0"/>
    </xf>
    <xf numFmtId="49" fontId="3" fillId="0" borderId="3" xfId="66" applyFont="1" applyFill="1">
      <alignment horizontal="left" vertical="center" wrapText="1"/>
      <protection locked="0"/>
    </xf>
    <xf numFmtId="171" fontId="26" fillId="23" borderId="0" xfId="68" applyNumberFormat="1" applyFont="1" applyFill="1" applyBorder="1" applyAlignment="1">
      <alignment horizontal="center" vertical="center" wrapText="1"/>
      <protection locked="0"/>
    </xf>
    <xf numFmtId="4" fontId="26" fillId="23" borderId="0" xfId="68" applyNumberFormat="1" applyFont="1" applyFill="1" applyBorder="1" applyAlignment="1">
      <alignment horizontal="center" vertical="center" wrapText="1"/>
      <protection locked="0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view="pageBreakPreview" zoomScale="85" zoomScaleNormal="100" zoomScaleSheetLayoutView="85" workbookViewId="0">
      <pane ySplit="12" topLeftCell="A13" activePane="bottomLeft" state="frozen"/>
      <selection pane="bottomLeft" activeCell="L18" sqref="L18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9" width="12" style="4" bestFit="1" customWidth="1"/>
    <col min="10" max="10" width="10.5703125" style="4" bestFit="1" customWidth="1"/>
    <col min="11" max="11" width="12" style="4" bestFit="1" customWidth="1"/>
    <col min="12" max="16384" width="9.140625" style="4"/>
  </cols>
  <sheetData>
    <row r="1" spans="1:12" ht="15" customHeight="1" x14ac:dyDescent="0.25">
      <c r="C1" s="17"/>
      <c r="D1" s="17"/>
      <c r="E1" s="17"/>
      <c r="F1" s="119" t="s">
        <v>14</v>
      </c>
      <c r="G1" s="120"/>
    </row>
    <row r="2" spans="1:12" ht="15" customHeight="1" x14ac:dyDescent="0.25">
      <c r="C2" s="121" t="s">
        <v>445</v>
      </c>
      <c r="D2" s="122"/>
      <c r="E2" s="123"/>
      <c r="F2" s="120"/>
      <c r="G2" s="120"/>
    </row>
    <row r="3" spans="1:12" ht="15" customHeight="1" x14ac:dyDescent="0.25">
      <c r="C3" s="124"/>
      <c r="D3" s="125"/>
      <c r="E3" s="126"/>
      <c r="F3" s="120"/>
      <c r="G3" s="120"/>
    </row>
    <row r="4" spans="1:12" ht="15" customHeight="1" x14ac:dyDescent="0.25">
      <c r="C4" s="124"/>
      <c r="D4" s="125"/>
      <c r="E4" s="126"/>
      <c r="F4" s="120"/>
      <c r="G4" s="120"/>
    </row>
    <row r="5" spans="1:12" ht="15" customHeight="1" x14ac:dyDescent="0.25">
      <c r="C5" s="124"/>
      <c r="D5" s="125"/>
      <c r="E5" s="126"/>
      <c r="F5" s="120"/>
      <c r="G5" s="120"/>
    </row>
    <row r="6" spans="1:12" ht="15" customHeight="1" x14ac:dyDescent="0.25">
      <c r="C6" s="124"/>
      <c r="D6" s="125"/>
      <c r="E6" s="126"/>
    </row>
    <row r="7" spans="1:12" ht="15" customHeight="1" x14ac:dyDescent="0.25">
      <c r="C7" s="127"/>
      <c r="D7" s="128"/>
      <c r="E7" s="129"/>
    </row>
    <row r="8" spans="1:12" x14ac:dyDescent="0.25">
      <c r="C8" s="17"/>
      <c r="D8" s="17"/>
      <c r="E8" s="17"/>
    </row>
    <row r="9" spans="1:12" x14ac:dyDescent="0.25">
      <c r="A9" s="19">
        <v>45870</v>
      </c>
      <c r="C9" s="17"/>
      <c r="D9" s="17"/>
      <c r="E9" s="17"/>
      <c r="F9" s="130"/>
      <c r="G9" s="131"/>
      <c r="I9" s="4" t="s">
        <v>266</v>
      </c>
      <c r="K9" s="4" t="s">
        <v>267</v>
      </c>
    </row>
    <row r="10" spans="1:12" x14ac:dyDescent="0.25">
      <c r="C10" s="18"/>
      <c r="D10" s="18"/>
      <c r="E10" s="20"/>
      <c r="I10" s="64">
        <f>SUBTOTAL(9,(E13:E78))*1000</f>
        <v>107309.913</v>
      </c>
      <c r="J10" s="57"/>
      <c r="K10" s="64">
        <f>SUBTOTAL(9,(F13:F78))*1000</f>
        <v>89002.111999999979</v>
      </c>
    </row>
    <row r="11" spans="1:12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2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</row>
    <row r="13" spans="1:12" ht="33.75" x14ac:dyDescent="0.25">
      <c r="A13" s="74" t="s">
        <v>204</v>
      </c>
      <c r="B13" s="115" t="s">
        <v>146</v>
      </c>
      <c r="C13" s="30" t="s">
        <v>186</v>
      </c>
      <c r="D13" s="35" t="s">
        <v>198</v>
      </c>
      <c r="E13" s="36">
        <v>61.07</v>
      </c>
      <c r="F13" s="34">
        <v>53.438228000000002</v>
      </c>
      <c r="G13" s="34">
        <f t="shared" ref="G13:G44" si="0">E13-F13</f>
        <v>7.631771999999998</v>
      </c>
      <c r="I13" s="111"/>
      <c r="J13" s="94"/>
      <c r="K13" s="21"/>
      <c r="L13" s="21"/>
    </row>
    <row r="14" spans="1:12" ht="33.75" customHeight="1" x14ac:dyDescent="0.25">
      <c r="A14" s="74" t="s">
        <v>204</v>
      </c>
      <c r="B14" s="115" t="s">
        <v>148</v>
      </c>
      <c r="C14" s="30" t="s">
        <v>186</v>
      </c>
      <c r="D14" s="35" t="s">
        <v>199</v>
      </c>
      <c r="E14" s="36">
        <v>4.46</v>
      </c>
      <c r="F14" s="34">
        <v>3.0924249999999995</v>
      </c>
      <c r="G14" s="34">
        <f t="shared" si="0"/>
        <v>1.3675750000000004</v>
      </c>
      <c r="I14" s="111"/>
      <c r="J14" s="94"/>
      <c r="K14" s="21"/>
      <c r="L14" s="21"/>
    </row>
    <row r="15" spans="1:12" ht="33.75" customHeight="1" x14ac:dyDescent="0.25">
      <c r="A15" s="74" t="s">
        <v>204</v>
      </c>
      <c r="B15" s="115" t="s">
        <v>448</v>
      </c>
      <c r="C15" s="30" t="s">
        <v>186</v>
      </c>
      <c r="D15" s="35" t="s">
        <v>199</v>
      </c>
      <c r="E15" s="36">
        <v>5.2119999999999997</v>
      </c>
      <c r="F15" s="34">
        <v>4.3075329999999994</v>
      </c>
      <c r="G15" s="34">
        <f t="shared" si="0"/>
        <v>0.90446700000000035</v>
      </c>
      <c r="I15" s="111"/>
      <c r="J15" s="94"/>
      <c r="K15" s="21"/>
      <c r="L15" s="21"/>
    </row>
    <row r="16" spans="1:12" ht="33.75" customHeight="1" x14ac:dyDescent="0.25">
      <c r="A16" s="74" t="s">
        <v>10</v>
      </c>
      <c r="B16" s="115" t="s">
        <v>164</v>
      </c>
      <c r="C16" s="31" t="s">
        <v>189</v>
      </c>
      <c r="D16" s="35" t="s">
        <v>199</v>
      </c>
      <c r="E16" s="36">
        <v>22.802599999999998</v>
      </c>
      <c r="F16" s="34">
        <v>20.274622999999995</v>
      </c>
      <c r="G16" s="34">
        <f t="shared" si="0"/>
        <v>2.5279770000000035</v>
      </c>
      <c r="I16" s="111"/>
      <c r="J16" s="94"/>
      <c r="K16" s="21"/>
      <c r="L16" s="21"/>
    </row>
    <row r="17" spans="1:12" ht="22.5" customHeight="1" x14ac:dyDescent="0.25">
      <c r="A17" s="74" t="s">
        <v>204</v>
      </c>
      <c r="B17" s="115" t="s">
        <v>147</v>
      </c>
      <c r="C17" s="30" t="s">
        <v>186</v>
      </c>
      <c r="D17" s="35" t="s">
        <v>11</v>
      </c>
      <c r="E17" s="36">
        <v>2.2999999999999998</v>
      </c>
      <c r="F17" s="34">
        <v>1.9676669999999994</v>
      </c>
      <c r="G17" s="34">
        <f t="shared" si="0"/>
        <v>0.33233300000000043</v>
      </c>
      <c r="I17" s="111"/>
      <c r="J17" s="94"/>
      <c r="K17" s="94"/>
      <c r="L17" s="94"/>
    </row>
    <row r="18" spans="1:12" ht="33.75" customHeight="1" x14ac:dyDescent="0.25">
      <c r="A18" s="74" t="s">
        <v>204</v>
      </c>
      <c r="B18" s="116" t="s">
        <v>152</v>
      </c>
      <c r="C18" s="30" t="s">
        <v>187</v>
      </c>
      <c r="D18" s="35" t="s">
        <v>11</v>
      </c>
      <c r="E18" s="36">
        <v>1.2350399999999999</v>
      </c>
      <c r="F18" s="34">
        <v>0.27390399999999998</v>
      </c>
      <c r="G18" s="34">
        <f t="shared" si="0"/>
        <v>0.96113599999999999</v>
      </c>
      <c r="I18" s="117"/>
      <c r="J18" s="94"/>
      <c r="K18" s="94"/>
      <c r="L18" s="94"/>
    </row>
    <row r="19" spans="1:12" ht="22.5" x14ac:dyDescent="0.25">
      <c r="A19" s="74" t="s">
        <v>9</v>
      </c>
      <c r="B19" s="115" t="s">
        <v>155</v>
      </c>
      <c r="C19" s="31" t="s">
        <v>107</v>
      </c>
      <c r="D19" s="35" t="s">
        <v>11</v>
      </c>
      <c r="E19" s="36">
        <v>1.2064999999999999</v>
      </c>
      <c r="F19" s="34">
        <v>0</v>
      </c>
      <c r="G19" s="34">
        <f t="shared" si="0"/>
        <v>1.2064999999999999</v>
      </c>
      <c r="I19" s="117"/>
      <c r="J19" s="94"/>
      <c r="K19" s="94"/>
      <c r="L19" s="94"/>
    </row>
    <row r="20" spans="1:12" ht="22.5" customHeight="1" x14ac:dyDescent="0.25">
      <c r="A20" s="74" t="s">
        <v>9</v>
      </c>
      <c r="B20" s="116" t="s">
        <v>158</v>
      </c>
      <c r="C20" s="31" t="s">
        <v>107</v>
      </c>
      <c r="D20" s="35" t="s">
        <v>11</v>
      </c>
      <c r="E20" s="36">
        <v>0.2263</v>
      </c>
      <c r="F20" s="34">
        <v>0.16528399999999999</v>
      </c>
      <c r="G20" s="34">
        <f t="shared" si="0"/>
        <v>6.1016000000000015E-2</v>
      </c>
      <c r="I20" s="117"/>
      <c r="J20" s="94"/>
      <c r="K20" s="21"/>
      <c r="L20" s="21"/>
    </row>
    <row r="21" spans="1:12" ht="22.5" customHeight="1" x14ac:dyDescent="0.25">
      <c r="A21" s="74" t="s">
        <v>9</v>
      </c>
      <c r="B21" s="115" t="s">
        <v>160</v>
      </c>
      <c r="C21" s="31" t="s">
        <v>107</v>
      </c>
      <c r="D21" s="35" t="s">
        <v>11</v>
      </c>
      <c r="E21" s="36">
        <v>0.2356</v>
      </c>
      <c r="F21" s="34">
        <v>0.15971400000000002</v>
      </c>
      <c r="G21" s="34">
        <f t="shared" si="0"/>
        <v>7.5885999999999981E-2</v>
      </c>
      <c r="I21" s="111"/>
      <c r="J21" s="94"/>
      <c r="K21" s="21"/>
      <c r="L21" s="21"/>
    </row>
    <row r="22" spans="1:12" x14ac:dyDescent="0.25">
      <c r="A22" s="74" t="s">
        <v>9</v>
      </c>
      <c r="B22" s="115" t="s">
        <v>449</v>
      </c>
      <c r="C22" s="31" t="s">
        <v>107</v>
      </c>
      <c r="D22" s="35" t="s">
        <v>11</v>
      </c>
      <c r="E22" s="36">
        <v>0.30789999999999995</v>
      </c>
      <c r="F22" s="34">
        <v>0.24458899999999997</v>
      </c>
      <c r="G22" s="34">
        <f t="shared" si="0"/>
        <v>6.3310999999999978E-2</v>
      </c>
      <c r="I22" s="111"/>
      <c r="J22" s="94"/>
      <c r="K22" s="94"/>
      <c r="L22" s="94"/>
    </row>
    <row r="23" spans="1:12" ht="22.5" customHeight="1" x14ac:dyDescent="0.25">
      <c r="A23" s="74" t="s">
        <v>8</v>
      </c>
      <c r="B23" s="115" t="s">
        <v>170</v>
      </c>
      <c r="C23" s="31" t="s">
        <v>192</v>
      </c>
      <c r="D23" s="35" t="s">
        <v>11</v>
      </c>
      <c r="E23" s="36">
        <v>0.17699999999999999</v>
      </c>
      <c r="F23" s="34">
        <v>0.21164300000000003</v>
      </c>
      <c r="G23" s="34">
        <f t="shared" si="0"/>
        <v>-3.4643000000000035E-2</v>
      </c>
      <c r="I23" s="111"/>
      <c r="J23" s="94"/>
      <c r="K23" s="94"/>
      <c r="L23" s="94"/>
    </row>
    <row r="24" spans="1:12" ht="22.5" customHeight="1" x14ac:dyDescent="0.25">
      <c r="A24" s="74" t="s">
        <v>205</v>
      </c>
      <c r="B24" s="115" t="s">
        <v>172</v>
      </c>
      <c r="C24" s="31" t="s">
        <v>194</v>
      </c>
      <c r="D24" s="35" t="s">
        <v>11</v>
      </c>
      <c r="E24" s="36">
        <v>3.6167099999999999</v>
      </c>
      <c r="F24" s="34">
        <v>2.2262100000000005</v>
      </c>
      <c r="G24" s="34">
        <f t="shared" si="0"/>
        <v>1.3904999999999994</v>
      </c>
      <c r="I24" s="111"/>
      <c r="J24" s="94"/>
      <c r="K24" s="21"/>
      <c r="L24" s="21"/>
    </row>
    <row r="25" spans="1:12" ht="22.5" customHeight="1" x14ac:dyDescent="0.25">
      <c r="A25" s="74" t="s">
        <v>9</v>
      </c>
      <c r="B25" s="115" t="s">
        <v>174</v>
      </c>
      <c r="C25" s="31" t="s">
        <v>111</v>
      </c>
      <c r="D25" s="35" t="s">
        <v>11</v>
      </c>
      <c r="E25" s="36">
        <v>1.0249999999999999</v>
      </c>
      <c r="F25" s="34">
        <v>0.74148000000000003</v>
      </c>
      <c r="G25" s="34">
        <f t="shared" si="0"/>
        <v>0.28351999999999988</v>
      </c>
      <c r="I25" s="117"/>
      <c r="J25" s="94"/>
      <c r="K25" s="94"/>
      <c r="L25" s="94"/>
    </row>
    <row r="26" spans="1:12" ht="22.5" customHeight="1" x14ac:dyDescent="0.25">
      <c r="A26" s="74" t="s">
        <v>8</v>
      </c>
      <c r="B26" s="115" t="s">
        <v>450</v>
      </c>
      <c r="C26" s="31" t="s">
        <v>113</v>
      </c>
      <c r="D26" s="35" t="s">
        <v>11</v>
      </c>
      <c r="E26" s="36">
        <v>0.39</v>
      </c>
      <c r="F26" s="44">
        <v>0.38502000000000003</v>
      </c>
      <c r="G26" s="34">
        <f t="shared" si="0"/>
        <v>4.9799999999999844E-3</v>
      </c>
      <c r="I26" s="117"/>
      <c r="J26" s="94"/>
      <c r="K26" s="21"/>
      <c r="L26" s="21"/>
    </row>
    <row r="27" spans="1:12" ht="22.5" customHeight="1" x14ac:dyDescent="0.25">
      <c r="A27" s="74" t="s">
        <v>204</v>
      </c>
      <c r="B27" s="115" t="s">
        <v>149</v>
      </c>
      <c r="C27" s="30" t="s">
        <v>106</v>
      </c>
      <c r="D27" s="35" t="s">
        <v>200</v>
      </c>
      <c r="E27" s="36">
        <v>1.349E-2</v>
      </c>
      <c r="F27" s="34">
        <v>0</v>
      </c>
      <c r="G27" s="34">
        <f t="shared" si="0"/>
        <v>1.349E-2</v>
      </c>
      <c r="I27" s="111"/>
      <c r="J27" s="94"/>
      <c r="K27" s="21"/>
      <c r="L27" s="21"/>
    </row>
    <row r="28" spans="1:12" ht="22.5" customHeight="1" x14ac:dyDescent="0.25">
      <c r="A28" s="74" t="s">
        <v>204</v>
      </c>
      <c r="B28" s="115" t="s">
        <v>149</v>
      </c>
      <c r="C28" s="30" t="s">
        <v>106</v>
      </c>
      <c r="D28" s="35" t="s">
        <v>200</v>
      </c>
      <c r="E28" s="36">
        <v>0</v>
      </c>
      <c r="F28" s="34">
        <v>0</v>
      </c>
      <c r="G28" s="34">
        <f t="shared" si="0"/>
        <v>0</v>
      </c>
      <c r="I28" s="111"/>
      <c r="J28" s="94"/>
      <c r="K28" s="94"/>
      <c r="L28" s="94"/>
    </row>
    <row r="29" spans="1:12" ht="22.5" customHeight="1" x14ac:dyDescent="0.25">
      <c r="A29" s="74" t="s">
        <v>204</v>
      </c>
      <c r="B29" s="116" t="s">
        <v>150</v>
      </c>
      <c r="C29" s="30" t="s">
        <v>12</v>
      </c>
      <c r="D29" s="35" t="s">
        <v>200</v>
      </c>
      <c r="E29" s="36">
        <v>0</v>
      </c>
      <c r="F29" s="34">
        <v>0</v>
      </c>
      <c r="G29" s="34">
        <f t="shared" si="0"/>
        <v>0</v>
      </c>
      <c r="I29" s="111"/>
      <c r="J29" s="94"/>
      <c r="K29" s="21"/>
      <c r="L29" s="21"/>
    </row>
    <row r="30" spans="1:12" ht="22.5" customHeight="1" x14ac:dyDescent="0.25">
      <c r="A30" s="74" t="s">
        <v>204</v>
      </c>
      <c r="B30" s="116" t="s">
        <v>153</v>
      </c>
      <c r="C30" s="30" t="s">
        <v>187</v>
      </c>
      <c r="D30" s="35" t="s">
        <v>200</v>
      </c>
      <c r="E30" s="36">
        <v>0.2918</v>
      </c>
      <c r="F30" s="34">
        <v>0.11860799999999998</v>
      </c>
      <c r="G30" s="34">
        <f t="shared" si="0"/>
        <v>0.17319200000000001</v>
      </c>
      <c r="I30" s="117"/>
      <c r="J30" s="94"/>
      <c r="K30" s="21"/>
      <c r="L30" s="21"/>
    </row>
    <row r="31" spans="1:12" ht="15" customHeight="1" x14ac:dyDescent="0.25">
      <c r="A31" s="74" t="s">
        <v>9</v>
      </c>
      <c r="B31" s="116" t="s">
        <v>154</v>
      </c>
      <c r="C31" s="31" t="s">
        <v>188</v>
      </c>
      <c r="D31" s="35" t="s">
        <v>200</v>
      </c>
      <c r="E31" s="36">
        <v>0.20699999999999999</v>
      </c>
      <c r="F31" s="34">
        <v>0.161271</v>
      </c>
      <c r="G31" s="34">
        <f t="shared" si="0"/>
        <v>4.5728999999999992E-2</v>
      </c>
      <c r="I31" s="117"/>
      <c r="J31" s="94"/>
      <c r="K31" s="21"/>
      <c r="L31" s="21"/>
    </row>
    <row r="32" spans="1:12" ht="15" customHeight="1" x14ac:dyDescent="0.25">
      <c r="A32" s="74" t="s">
        <v>9</v>
      </c>
      <c r="B32" s="115" t="s">
        <v>156</v>
      </c>
      <c r="C32" s="31" t="s">
        <v>107</v>
      </c>
      <c r="D32" s="35" t="s">
        <v>200</v>
      </c>
      <c r="E32" s="36">
        <v>0</v>
      </c>
      <c r="F32" s="34">
        <v>0</v>
      </c>
      <c r="G32" s="34">
        <f t="shared" si="0"/>
        <v>0</v>
      </c>
      <c r="I32" s="111"/>
      <c r="J32" s="94"/>
      <c r="K32" s="21"/>
      <c r="L32" s="21"/>
    </row>
    <row r="33" spans="1:12" ht="22.5" customHeight="1" x14ac:dyDescent="0.25">
      <c r="A33" s="74" t="s">
        <v>9</v>
      </c>
      <c r="B33" s="115" t="s">
        <v>159</v>
      </c>
      <c r="C33" s="31" t="s">
        <v>107</v>
      </c>
      <c r="D33" s="35" t="s">
        <v>200</v>
      </c>
      <c r="E33" s="36">
        <v>7.7499999999999999E-2</v>
      </c>
      <c r="F33" s="34">
        <v>5.7546999999999994E-2</v>
      </c>
      <c r="G33" s="34">
        <f t="shared" si="0"/>
        <v>1.9953000000000005E-2</v>
      </c>
      <c r="I33" s="117"/>
      <c r="J33" s="94"/>
      <c r="K33" s="94"/>
      <c r="L33" s="94"/>
    </row>
    <row r="34" spans="1:12" ht="22.5" customHeight="1" x14ac:dyDescent="0.25">
      <c r="A34" s="74" t="s">
        <v>9</v>
      </c>
      <c r="B34" s="115" t="s">
        <v>163</v>
      </c>
      <c r="C34" s="31" t="s">
        <v>107</v>
      </c>
      <c r="D34" s="35" t="s">
        <v>200</v>
      </c>
      <c r="E34" s="36">
        <v>0</v>
      </c>
      <c r="F34" s="34">
        <v>0</v>
      </c>
      <c r="G34" s="34">
        <f t="shared" si="0"/>
        <v>0</v>
      </c>
      <c r="I34" s="111"/>
      <c r="J34" s="94"/>
      <c r="K34" s="21"/>
      <c r="L34" s="21"/>
    </row>
    <row r="35" spans="1:12" ht="33.75" customHeight="1" x14ac:dyDescent="0.25">
      <c r="A35" s="74" t="s">
        <v>204</v>
      </c>
      <c r="B35" s="115" t="s">
        <v>165</v>
      </c>
      <c r="C35" s="30" t="s">
        <v>108</v>
      </c>
      <c r="D35" s="35" t="s">
        <v>200</v>
      </c>
      <c r="E35" s="36">
        <v>0.1</v>
      </c>
      <c r="F35" s="34">
        <v>4.5827E-2</v>
      </c>
      <c r="G35" s="34">
        <f t="shared" si="0"/>
        <v>5.4173000000000006E-2</v>
      </c>
      <c r="I35" s="111"/>
      <c r="J35" s="94"/>
      <c r="K35" s="94"/>
      <c r="L35" s="94"/>
    </row>
    <row r="36" spans="1:12" ht="22.5" customHeight="1" x14ac:dyDescent="0.25">
      <c r="A36" s="74" t="s">
        <v>204</v>
      </c>
      <c r="B36" s="115" t="s">
        <v>446</v>
      </c>
      <c r="C36" s="30" t="s">
        <v>108</v>
      </c>
      <c r="D36" s="35" t="s">
        <v>200</v>
      </c>
      <c r="E36" s="36">
        <v>0</v>
      </c>
      <c r="F36" s="34">
        <v>0</v>
      </c>
      <c r="G36" s="34">
        <f t="shared" si="0"/>
        <v>0</v>
      </c>
      <c r="I36" s="111"/>
      <c r="J36" s="94"/>
      <c r="K36" s="94"/>
      <c r="L36" s="94"/>
    </row>
    <row r="37" spans="1:12" ht="22.5" customHeight="1" x14ac:dyDescent="0.25">
      <c r="A37" s="74" t="s">
        <v>9</v>
      </c>
      <c r="B37" s="115" t="s">
        <v>166</v>
      </c>
      <c r="C37" s="30" t="s">
        <v>190</v>
      </c>
      <c r="D37" s="35" t="s">
        <v>200</v>
      </c>
      <c r="E37" s="36">
        <v>0.28000000000000003</v>
      </c>
      <c r="F37" s="34">
        <v>7.9552000000000012E-2</v>
      </c>
      <c r="G37" s="34">
        <f t="shared" si="0"/>
        <v>0.20044800000000002</v>
      </c>
      <c r="I37" s="111"/>
      <c r="J37" s="94"/>
      <c r="K37" s="94"/>
      <c r="L37" s="94"/>
    </row>
    <row r="38" spans="1:12" ht="22.5" customHeight="1" x14ac:dyDescent="0.25">
      <c r="A38" s="74" t="s">
        <v>9</v>
      </c>
      <c r="B38" s="115" t="s">
        <v>167</v>
      </c>
      <c r="C38" s="30" t="s">
        <v>190</v>
      </c>
      <c r="D38" s="35" t="s">
        <v>200</v>
      </c>
      <c r="E38" s="36">
        <v>0.63600000000000001</v>
      </c>
      <c r="F38" s="34">
        <v>0.223388</v>
      </c>
      <c r="G38" s="34">
        <f t="shared" si="0"/>
        <v>0.41261199999999998</v>
      </c>
      <c r="I38" s="111"/>
      <c r="J38" s="94"/>
      <c r="K38" s="94"/>
      <c r="L38" s="94"/>
    </row>
    <row r="39" spans="1:12" ht="33.75" customHeight="1" x14ac:dyDescent="0.25">
      <c r="A39" s="74" t="s">
        <v>9</v>
      </c>
      <c r="B39" s="115" t="s">
        <v>451</v>
      </c>
      <c r="C39" s="30" t="s">
        <v>190</v>
      </c>
      <c r="D39" s="35" t="s">
        <v>200</v>
      </c>
      <c r="E39" s="36">
        <v>4.1799999999999997E-2</v>
      </c>
      <c r="F39" s="34">
        <v>6.3900000000000003E-4</v>
      </c>
      <c r="G39" s="34">
        <f t="shared" si="0"/>
        <v>4.1160999999999996E-2</v>
      </c>
      <c r="I39" s="111"/>
      <c r="J39" s="94"/>
      <c r="K39" s="94"/>
      <c r="L39" s="94"/>
    </row>
    <row r="40" spans="1:12" ht="22.5" customHeight="1" x14ac:dyDescent="0.25">
      <c r="A40" s="74" t="s">
        <v>9</v>
      </c>
      <c r="B40" s="115" t="s">
        <v>452</v>
      </c>
      <c r="C40" s="30" t="s">
        <v>190</v>
      </c>
      <c r="D40" s="35" t="s">
        <v>200</v>
      </c>
      <c r="E40" s="36">
        <v>5.9400000000000001E-2</v>
      </c>
      <c r="F40" s="34">
        <v>3.5000000000000004E-5</v>
      </c>
      <c r="G40" s="34">
        <f t="shared" si="0"/>
        <v>5.9365000000000001E-2</v>
      </c>
      <c r="I40" s="111"/>
      <c r="J40" s="94"/>
      <c r="K40" s="94"/>
      <c r="L40" s="94"/>
    </row>
    <row r="41" spans="1:12" ht="33.75" customHeight="1" x14ac:dyDescent="0.25">
      <c r="A41" s="74" t="s">
        <v>9</v>
      </c>
      <c r="B41" s="115" t="s">
        <v>168</v>
      </c>
      <c r="C41" s="30" t="s">
        <v>190</v>
      </c>
      <c r="D41" s="35" t="s">
        <v>200</v>
      </c>
      <c r="E41" s="36">
        <v>5.5E-2</v>
      </c>
      <c r="F41" s="34">
        <v>3.1800000000000003E-4</v>
      </c>
      <c r="G41" s="34">
        <f t="shared" si="0"/>
        <v>5.4682000000000001E-2</v>
      </c>
      <c r="I41" s="111"/>
      <c r="J41" s="94"/>
      <c r="K41" s="94"/>
      <c r="L41" s="94"/>
    </row>
    <row r="42" spans="1:12" ht="33.75" customHeight="1" x14ac:dyDescent="0.25">
      <c r="A42" s="74" t="s">
        <v>9</v>
      </c>
      <c r="B42" s="115" t="s">
        <v>258</v>
      </c>
      <c r="C42" s="31" t="s">
        <v>190</v>
      </c>
      <c r="D42" s="35" t="s">
        <v>200</v>
      </c>
      <c r="E42" s="36">
        <v>4.1799999999999997E-2</v>
      </c>
      <c r="F42" s="34">
        <v>0</v>
      </c>
      <c r="G42" s="34">
        <f t="shared" si="0"/>
        <v>4.1799999999999997E-2</v>
      </c>
      <c r="I42" s="111"/>
      <c r="J42" s="94"/>
      <c r="K42" s="94"/>
      <c r="L42" s="94"/>
    </row>
    <row r="43" spans="1:12" ht="22.5" customHeight="1" x14ac:dyDescent="0.25">
      <c r="A43" s="74" t="s">
        <v>9</v>
      </c>
      <c r="B43" s="115" t="s">
        <v>259</v>
      </c>
      <c r="C43" s="31" t="s">
        <v>190</v>
      </c>
      <c r="D43" s="35" t="s">
        <v>200</v>
      </c>
      <c r="E43" s="36">
        <v>4.1799999999999997E-2</v>
      </c>
      <c r="F43" s="34">
        <v>1.9999999999999999E-6</v>
      </c>
      <c r="G43" s="34">
        <f t="shared" si="0"/>
        <v>4.1797999999999995E-2</v>
      </c>
      <c r="I43" s="111"/>
      <c r="J43" s="94"/>
      <c r="K43" s="94"/>
      <c r="L43" s="94"/>
    </row>
    <row r="44" spans="1:12" ht="22.5" x14ac:dyDescent="0.25">
      <c r="A44" s="74" t="s">
        <v>9</v>
      </c>
      <c r="B44" s="115" t="s">
        <v>260</v>
      </c>
      <c r="C44" s="31" t="s">
        <v>190</v>
      </c>
      <c r="D44" s="35" t="s">
        <v>200</v>
      </c>
      <c r="E44" s="36">
        <v>5.9400000000000001E-2</v>
      </c>
      <c r="F44" s="34">
        <v>0</v>
      </c>
      <c r="G44" s="34">
        <f t="shared" si="0"/>
        <v>5.9400000000000001E-2</v>
      </c>
      <c r="I44" s="111"/>
      <c r="J44" s="94"/>
      <c r="K44" s="94"/>
      <c r="L44" s="94"/>
    </row>
    <row r="45" spans="1:12" ht="33" customHeight="1" x14ac:dyDescent="0.25">
      <c r="A45" s="74" t="s">
        <v>9</v>
      </c>
      <c r="B45" s="115" t="s">
        <v>261</v>
      </c>
      <c r="C45" s="31" t="s">
        <v>190</v>
      </c>
      <c r="D45" s="35" t="s">
        <v>200</v>
      </c>
      <c r="E45" s="36">
        <v>5.9400000000000001E-2</v>
      </c>
      <c r="F45" s="34">
        <v>0</v>
      </c>
      <c r="G45" s="34">
        <f t="shared" ref="G45:G76" si="1">E45-F45</f>
        <v>5.9400000000000001E-2</v>
      </c>
      <c r="I45" s="117"/>
      <c r="J45" s="94"/>
      <c r="K45" s="94"/>
      <c r="L45" s="94"/>
    </row>
    <row r="46" spans="1:12" ht="33" customHeight="1" x14ac:dyDescent="0.25">
      <c r="A46" s="74" t="s">
        <v>9</v>
      </c>
      <c r="B46" s="115" t="s">
        <v>171</v>
      </c>
      <c r="C46" s="31" t="s">
        <v>193</v>
      </c>
      <c r="D46" s="35" t="s">
        <v>200</v>
      </c>
      <c r="E46" s="36">
        <v>0.124</v>
      </c>
      <c r="F46" s="34">
        <v>4.6837999999999991E-2</v>
      </c>
      <c r="G46" s="34">
        <f t="shared" si="1"/>
        <v>7.7162000000000008E-2</v>
      </c>
      <c r="I46" s="111"/>
      <c r="J46" s="94"/>
      <c r="K46" s="21"/>
      <c r="L46" s="21"/>
    </row>
    <row r="47" spans="1:12" ht="33.75" x14ac:dyDescent="0.25">
      <c r="A47" s="74" t="s">
        <v>8</v>
      </c>
      <c r="B47" s="115" t="s">
        <v>175</v>
      </c>
      <c r="C47" s="31" t="s">
        <v>112</v>
      </c>
      <c r="D47" s="35" t="s">
        <v>200</v>
      </c>
      <c r="E47" s="36">
        <v>0</v>
      </c>
      <c r="F47" s="34">
        <v>0</v>
      </c>
      <c r="G47" s="34">
        <f t="shared" si="1"/>
        <v>0</v>
      </c>
      <c r="I47" s="111"/>
      <c r="J47" s="94"/>
      <c r="K47" s="21"/>
      <c r="L47" s="21"/>
    </row>
    <row r="48" spans="1:12" ht="33.75" x14ac:dyDescent="0.25">
      <c r="A48" s="74" t="s">
        <v>10</v>
      </c>
      <c r="B48" s="115" t="s">
        <v>453</v>
      </c>
      <c r="C48" s="31" t="s">
        <v>112</v>
      </c>
      <c r="D48" s="35" t="s">
        <v>200</v>
      </c>
      <c r="E48" s="36">
        <v>0</v>
      </c>
      <c r="F48" s="34">
        <v>0</v>
      </c>
      <c r="G48" s="34">
        <f t="shared" si="1"/>
        <v>0</v>
      </c>
      <c r="I48" s="111"/>
      <c r="J48" s="94"/>
      <c r="K48" s="94"/>
      <c r="L48" s="94"/>
    </row>
    <row r="49" spans="1:12" ht="22.5" x14ac:dyDescent="0.25">
      <c r="A49" s="74" t="s">
        <v>9</v>
      </c>
      <c r="B49" s="115" t="s">
        <v>176</v>
      </c>
      <c r="C49" s="31" t="s">
        <v>112</v>
      </c>
      <c r="D49" s="35" t="s">
        <v>200</v>
      </c>
      <c r="E49" s="36">
        <v>0</v>
      </c>
      <c r="F49" s="34">
        <v>0</v>
      </c>
      <c r="G49" s="34">
        <f t="shared" si="1"/>
        <v>0</v>
      </c>
      <c r="I49" s="111"/>
      <c r="J49" s="94"/>
      <c r="K49" s="21"/>
      <c r="L49" s="21"/>
    </row>
    <row r="50" spans="1:12" ht="22.5" x14ac:dyDescent="0.25">
      <c r="A50" s="113" t="s">
        <v>9</v>
      </c>
      <c r="B50" s="115" t="s">
        <v>454</v>
      </c>
      <c r="C50" s="48" t="s">
        <v>400</v>
      </c>
      <c r="D50" s="35" t="s">
        <v>200</v>
      </c>
      <c r="E50" s="36">
        <v>0.31910000000000005</v>
      </c>
      <c r="F50" s="34">
        <v>0.37648300000000007</v>
      </c>
      <c r="G50" s="34">
        <f t="shared" si="1"/>
        <v>-5.7383000000000017E-2</v>
      </c>
      <c r="I50" s="111"/>
      <c r="J50" s="94"/>
      <c r="K50" s="21"/>
      <c r="L50" s="21"/>
    </row>
    <row r="51" spans="1:12" ht="22.5" x14ac:dyDescent="0.25">
      <c r="A51" s="113" t="s">
        <v>205</v>
      </c>
      <c r="B51" s="54" t="s">
        <v>180</v>
      </c>
      <c r="C51" s="48" t="s">
        <v>195</v>
      </c>
      <c r="D51" s="35" t="s">
        <v>200</v>
      </c>
      <c r="E51" s="36">
        <v>0.19</v>
      </c>
      <c r="F51" s="34">
        <v>0.1894590000000001</v>
      </c>
      <c r="G51" s="34">
        <f t="shared" si="1"/>
        <v>5.4099999999990267E-4</v>
      </c>
      <c r="I51" s="111"/>
      <c r="J51" s="94"/>
      <c r="K51" s="21"/>
      <c r="L51" s="21"/>
    </row>
    <row r="52" spans="1:12" ht="22.5" x14ac:dyDescent="0.25">
      <c r="A52" s="114" t="s">
        <v>10</v>
      </c>
      <c r="B52" s="54" t="s">
        <v>183</v>
      </c>
      <c r="C52" s="54" t="s">
        <v>197</v>
      </c>
      <c r="D52" s="35" t="s">
        <v>200</v>
      </c>
      <c r="E52" s="36">
        <v>4.2269000000000001E-2</v>
      </c>
      <c r="F52" s="56">
        <v>4.2943999999999996E-2</v>
      </c>
      <c r="G52" s="34">
        <f t="shared" si="1"/>
        <v>-6.7499999999999505E-4</v>
      </c>
      <c r="I52" s="111"/>
      <c r="J52" s="94"/>
      <c r="K52" s="21"/>
      <c r="L52" s="21"/>
    </row>
    <row r="53" spans="1:12" ht="33.75" customHeight="1" x14ac:dyDescent="0.25">
      <c r="A53" s="114" t="s">
        <v>9</v>
      </c>
      <c r="B53" s="54" t="s">
        <v>184</v>
      </c>
      <c r="C53" s="54" t="s">
        <v>402</v>
      </c>
      <c r="D53" s="35" t="s">
        <v>200</v>
      </c>
      <c r="E53" s="36">
        <v>0.09</v>
      </c>
      <c r="F53" s="56">
        <v>6.1109999999999991E-2</v>
      </c>
      <c r="G53" s="34">
        <f t="shared" si="1"/>
        <v>2.8890000000000006E-2</v>
      </c>
      <c r="I53" s="117"/>
      <c r="J53" s="94"/>
      <c r="K53" s="94"/>
      <c r="L53" s="94"/>
    </row>
    <row r="54" spans="1:12" ht="22.5" customHeight="1" x14ac:dyDescent="0.25">
      <c r="A54" s="114" t="s">
        <v>205</v>
      </c>
      <c r="B54" s="54" t="s">
        <v>263</v>
      </c>
      <c r="C54" s="54" t="s">
        <v>265</v>
      </c>
      <c r="D54" s="35" t="s">
        <v>200</v>
      </c>
      <c r="E54" s="36">
        <v>0.11243</v>
      </c>
      <c r="F54" s="56">
        <v>1.2763000000000002E-2</v>
      </c>
      <c r="G54" s="34">
        <f t="shared" si="1"/>
        <v>9.9667000000000006E-2</v>
      </c>
      <c r="I54" s="117"/>
      <c r="J54" s="94"/>
      <c r="K54" s="94"/>
      <c r="L54" s="94"/>
    </row>
    <row r="55" spans="1:12" ht="22.5" x14ac:dyDescent="0.25">
      <c r="A55" s="74" t="s">
        <v>9</v>
      </c>
      <c r="B55" s="115" t="s">
        <v>157</v>
      </c>
      <c r="C55" s="31" t="s">
        <v>107</v>
      </c>
      <c r="D55" s="35" t="s">
        <v>202</v>
      </c>
      <c r="E55" s="36">
        <v>0</v>
      </c>
      <c r="F55" s="34">
        <v>0</v>
      </c>
      <c r="G55" s="34">
        <f t="shared" si="1"/>
        <v>0</v>
      </c>
      <c r="I55" s="111"/>
      <c r="J55" s="94"/>
      <c r="K55" s="94"/>
      <c r="L55" s="94"/>
    </row>
    <row r="56" spans="1:12" s="22" customFormat="1" ht="22.5" x14ac:dyDescent="0.25">
      <c r="A56" s="74" t="s">
        <v>9</v>
      </c>
      <c r="B56" s="115" t="s">
        <v>161</v>
      </c>
      <c r="C56" s="31" t="s">
        <v>107</v>
      </c>
      <c r="D56" s="35" t="s">
        <v>202</v>
      </c>
      <c r="E56" s="36">
        <v>0</v>
      </c>
      <c r="F56" s="34">
        <v>0</v>
      </c>
      <c r="G56" s="34">
        <f t="shared" si="1"/>
        <v>0</v>
      </c>
      <c r="I56" s="111"/>
      <c r="J56" s="94"/>
      <c r="K56" s="21"/>
      <c r="L56" s="21"/>
    </row>
    <row r="57" spans="1:12" s="22" customFormat="1" ht="22.5" x14ac:dyDescent="0.25">
      <c r="A57" s="77" t="s">
        <v>9</v>
      </c>
      <c r="B57" s="115" t="s">
        <v>162</v>
      </c>
      <c r="C57" s="31" t="s">
        <v>107</v>
      </c>
      <c r="D57" s="35" t="s">
        <v>202</v>
      </c>
      <c r="E57" s="36">
        <v>0</v>
      </c>
      <c r="F57" s="34">
        <v>0</v>
      </c>
      <c r="G57" s="34">
        <f t="shared" si="1"/>
        <v>0</v>
      </c>
      <c r="I57" s="111"/>
      <c r="J57" s="94"/>
      <c r="K57" s="21"/>
      <c r="L57" s="21"/>
    </row>
    <row r="58" spans="1:12" s="22" customFormat="1" ht="22.5" customHeight="1" x14ac:dyDescent="0.25">
      <c r="A58" s="77" t="s">
        <v>205</v>
      </c>
      <c r="B58" s="116" t="s">
        <v>169</v>
      </c>
      <c r="C58" s="31" t="s">
        <v>191</v>
      </c>
      <c r="D58" s="35" t="s">
        <v>202</v>
      </c>
      <c r="E58" s="36">
        <v>0</v>
      </c>
      <c r="F58" s="34">
        <v>2.3000000000000003E-5</v>
      </c>
      <c r="G58" s="34">
        <f t="shared" si="1"/>
        <v>-2.3000000000000003E-5</v>
      </c>
      <c r="I58" s="111"/>
      <c r="J58" s="94"/>
      <c r="K58" s="94"/>
      <c r="L58" s="94"/>
    </row>
    <row r="59" spans="1:12" s="22" customFormat="1" ht="22.5" x14ac:dyDescent="0.25">
      <c r="A59" s="77" t="s">
        <v>205</v>
      </c>
      <c r="B59" s="115" t="s">
        <v>455</v>
      </c>
      <c r="C59" s="31" t="s">
        <v>109</v>
      </c>
      <c r="D59" s="35" t="s">
        <v>202</v>
      </c>
      <c r="E59" s="36">
        <v>4.1574E-2</v>
      </c>
      <c r="F59" s="34">
        <v>4.6996000000000003E-2</v>
      </c>
      <c r="G59" s="34">
        <f t="shared" si="1"/>
        <v>-5.4220000000000032E-3</v>
      </c>
      <c r="I59" s="111"/>
      <c r="J59" s="94"/>
      <c r="K59" s="21"/>
      <c r="L59" s="21"/>
    </row>
    <row r="60" spans="1:12" s="22" customFormat="1" ht="22.5" customHeight="1" x14ac:dyDescent="0.25">
      <c r="A60" s="77" t="s">
        <v>9</v>
      </c>
      <c r="B60" s="115" t="s">
        <v>173</v>
      </c>
      <c r="C60" s="31" t="s">
        <v>110</v>
      </c>
      <c r="D60" s="35" t="s">
        <v>202</v>
      </c>
      <c r="E60" s="36">
        <v>0</v>
      </c>
      <c r="F60" s="34">
        <v>0</v>
      </c>
      <c r="G60" s="34">
        <f t="shared" si="1"/>
        <v>0</v>
      </c>
      <c r="I60" s="111"/>
      <c r="J60" s="94"/>
      <c r="K60" s="21"/>
      <c r="L60" s="21"/>
    </row>
    <row r="61" spans="1:12" s="22" customFormat="1" ht="22.5" customHeight="1" x14ac:dyDescent="0.25">
      <c r="A61" s="75" t="s">
        <v>205</v>
      </c>
      <c r="B61" s="115" t="s">
        <v>177</v>
      </c>
      <c r="C61" s="48" t="s">
        <v>399</v>
      </c>
      <c r="D61" s="35" t="s">
        <v>202</v>
      </c>
      <c r="E61" s="36">
        <v>1E-3</v>
      </c>
      <c r="F61" s="34">
        <v>0</v>
      </c>
      <c r="G61" s="34">
        <f t="shared" si="1"/>
        <v>1E-3</v>
      </c>
      <c r="I61" s="111"/>
      <c r="J61" s="94"/>
      <c r="K61" s="94"/>
      <c r="L61" s="94"/>
    </row>
    <row r="62" spans="1:12" s="22" customFormat="1" ht="22.5" customHeight="1" x14ac:dyDescent="0.25">
      <c r="A62" s="75" t="s">
        <v>9</v>
      </c>
      <c r="B62" s="115" t="s">
        <v>178</v>
      </c>
      <c r="C62" s="48" t="s">
        <v>401</v>
      </c>
      <c r="D62" s="35" t="s">
        <v>202</v>
      </c>
      <c r="E62" s="36">
        <v>1.4999999999999999E-2</v>
      </c>
      <c r="F62" s="34">
        <v>1.0272999999999999E-2</v>
      </c>
      <c r="G62" s="34">
        <f t="shared" si="1"/>
        <v>4.7270000000000003E-3</v>
      </c>
      <c r="I62" s="111"/>
      <c r="J62" s="94"/>
      <c r="K62" s="21"/>
      <c r="L62" s="21"/>
    </row>
    <row r="63" spans="1:12" s="55" customFormat="1" ht="22.5" customHeight="1" x14ac:dyDescent="0.25">
      <c r="A63" s="75" t="s">
        <v>9</v>
      </c>
      <c r="B63" s="115" t="s">
        <v>179</v>
      </c>
      <c r="C63" s="48" t="s">
        <v>18</v>
      </c>
      <c r="D63" s="35" t="s">
        <v>202</v>
      </c>
      <c r="E63" s="36">
        <v>3.0000000000000001E-3</v>
      </c>
      <c r="F63" s="34">
        <v>0</v>
      </c>
      <c r="G63" s="34">
        <f t="shared" si="1"/>
        <v>3.0000000000000001E-3</v>
      </c>
      <c r="I63" s="111"/>
      <c r="J63" s="94"/>
      <c r="K63" s="21"/>
      <c r="L63" s="21"/>
    </row>
    <row r="64" spans="1:12" s="55" customFormat="1" ht="22.5" customHeight="1" x14ac:dyDescent="0.25">
      <c r="A64" s="76" t="s">
        <v>205</v>
      </c>
      <c r="B64" s="54" t="s">
        <v>182</v>
      </c>
      <c r="C64" s="54" t="s">
        <v>114</v>
      </c>
      <c r="D64" s="35" t="s">
        <v>202</v>
      </c>
      <c r="E64" s="36">
        <v>2.35E-2</v>
      </c>
      <c r="F64" s="56">
        <v>3.1279999999999997E-3</v>
      </c>
      <c r="G64" s="34">
        <f t="shared" si="1"/>
        <v>2.0372000000000001E-2</v>
      </c>
      <c r="I64" s="111"/>
      <c r="J64" s="94"/>
      <c r="K64" s="21"/>
      <c r="L64" s="21"/>
    </row>
    <row r="65" spans="1:12" s="55" customFormat="1" ht="22.5" customHeight="1" x14ac:dyDescent="0.25">
      <c r="A65" s="76" t="s">
        <v>205</v>
      </c>
      <c r="B65" s="54" t="s">
        <v>456</v>
      </c>
      <c r="C65" s="54" t="s">
        <v>115</v>
      </c>
      <c r="D65" s="35" t="s">
        <v>202</v>
      </c>
      <c r="E65" s="36">
        <v>2.5000000000000001E-2</v>
      </c>
      <c r="F65" s="56">
        <v>2.2239999999999998E-3</v>
      </c>
      <c r="G65" s="34">
        <f t="shared" si="1"/>
        <v>2.2776000000000001E-2</v>
      </c>
      <c r="I65" s="111"/>
      <c r="J65" s="94"/>
      <c r="K65" s="21"/>
      <c r="L65" s="21"/>
    </row>
    <row r="66" spans="1:12" s="55" customFormat="1" ht="22.5" customHeight="1" x14ac:dyDescent="0.25">
      <c r="A66" s="76" t="s">
        <v>204</v>
      </c>
      <c r="B66" s="54" t="s">
        <v>185</v>
      </c>
      <c r="C66" s="54" t="s">
        <v>403</v>
      </c>
      <c r="D66" s="35" t="s">
        <v>202</v>
      </c>
      <c r="E66" s="36">
        <v>0</v>
      </c>
      <c r="F66" s="56">
        <v>0</v>
      </c>
      <c r="G66" s="34">
        <f t="shared" si="1"/>
        <v>0</v>
      </c>
      <c r="I66" s="111"/>
      <c r="J66" s="94"/>
      <c r="K66" s="21"/>
      <c r="L66" s="21"/>
    </row>
    <row r="67" spans="1:12" s="55" customFormat="1" ht="22.5" customHeight="1" x14ac:dyDescent="0.25">
      <c r="A67" s="75" t="s">
        <v>204</v>
      </c>
      <c r="B67" s="54" t="s">
        <v>181</v>
      </c>
      <c r="C67" s="48" t="s">
        <v>196</v>
      </c>
      <c r="D67" s="35" t="s">
        <v>203</v>
      </c>
      <c r="E67" s="36">
        <v>0</v>
      </c>
      <c r="F67" s="34">
        <v>0</v>
      </c>
      <c r="G67" s="34">
        <f t="shared" si="1"/>
        <v>0</v>
      </c>
      <c r="I67" s="111"/>
      <c r="J67" s="94"/>
      <c r="K67" s="21"/>
      <c r="L67" s="21"/>
    </row>
    <row r="68" spans="1:12" s="55" customFormat="1" ht="22.5" customHeight="1" x14ac:dyDescent="0.25">
      <c r="A68" s="76" t="s">
        <v>204</v>
      </c>
      <c r="B68" s="54" t="s">
        <v>457</v>
      </c>
      <c r="C68" s="54" t="s">
        <v>196</v>
      </c>
      <c r="D68" s="35" t="s">
        <v>203</v>
      </c>
      <c r="E68" s="36">
        <v>0</v>
      </c>
      <c r="F68" s="56">
        <v>0</v>
      </c>
      <c r="G68" s="34">
        <f t="shared" si="1"/>
        <v>0</v>
      </c>
      <c r="I68" s="111"/>
      <c r="J68" s="94"/>
      <c r="K68" s="94"/>
      <c r="L68" s="94"/>
    </row>
    <row r="69" spans="1:12" s="55" customFormat="1" ht="22.5" customHeight="1" x14ac:dyDescent="0.25">
      <c r="A69" s="76" t="s">
        <v>204</v>
      </c>
      <c r="B69" s="54" t="s">
        <v>458</v>
      </c>
      <c r="C69" s="54" t="s">
        <v>196</v>
      </c>
      <c r="D69" s="35" t="s">
        <v>203</v>
      </c>
      <c r="E69" s="36">
        <v>0</v>
      </c>
      <c r="F69" s="56">
        <v>0</v>
      </c>
      <c r="G69" s="34">
        <f t="shared" si="1"/>
        <v>0</v>
      </c>
      <c r="I69" s="118"/>
      <c r="J69" s="94"/>
      <c r="K69" s="94"/>
      <c r="L69" s="94"/>
    </row>
    <row r="70" spans="1:12" s="55" customFormat="1" ht="22.5" customHeight="1" x14ac:dyDescent="0.25">
      <c r="A70" s="76" t="s">
        <v>204</v>
      </c>
      <c r="B70" s="54" t="s">
        <v>459</v>
      </c>
      <c r="C70" s="54" t="s">
        <v>196</v>
      </c>
      <c r="D70" s="35" t="s">
        <v>203</v>
      </c>
      <c r="E70" s="36">
        <v>0</v>
      </c>
      <c r="F70" s="56">
        <v>0</v>
      </c>
      <c r="G70" s="34">
        <f t="shared" si="1"/>
        <v>0</v>
      </c>
      <c r="I70" s="111"/>
      <c r="J70" s="94"/>
      <c r="K70" s="21"/>
      <c r="L70" s="21"/>
    </row>
    <row r="71" spans="1:12" s="55" customFormat="1" ht="22.5" customHeight="1" x14ac:dyDescent="0.25">
      <c r="A71" s="76" t="s">
        <v>9</v>
      </c>
      <c r="B71" s="54" t="s">
        <v>262</v>
      </c>
      <c r="C71" s="54" t="s">
        <v>264</v>
      </c>
      <c r="D71" s="35" t="s">
        <v>203</v>
      </c>
      <c r="E71" s="36">
        <v>0</v>
      </c>
      <c r="F71" s="56">
        <v>1.2700000000000002E-4</v>
      </c>
      <c r="G71" s="34">
        <f t="shared" si="1"/>
        <v>-1.2700000000000002E-4</v>
      </c>
      <c r="I71" s="111"/>
      <c r="J71" s="94"/>
      <c r="K71" s="95"/>
      <c r="L71" s="21"/>
    </row>
    <row r="72" spans="1:12" s="55" customFormat="1" ht="22.5" customHeight="1" x14ac:dyDescent="0.25">
      <c r="A72" s="76" t="s">
        <v>204</v>
      </c>
      <c r="B72" s="54" t="s">
        <v>151</v>
      </c>
      <c r="C72" s="54" t="s">
        <v>187</v>
      </c>
      <c r="D72" s="35" t="s">
        <v>201</v>
      </c>
      <c r="E72" s="36">
        <v>0</v>
      </c>
      <c r="F72" s="56">
        <v>0</v>
      </c>
      <c r="G72" s="34">
        <f t="shared" si="1"/>
        <v>0</v>
      </c>
      <c r="I72" s="111"/>
      <c r="J72" s="94"/>
      <c r="K72" s="112"/>
      <c r="L72" s="94"/>
    </row>
    <row r="73" spans="1:12" s="55" customFormat="1" ht="22.5" customHeight="1" x14ac:dyDescent="0.25">
      <c r="A73" s="77" t="s">
        <v>204</v>
      </c>
      <c r="B73" s="116" t="s">
        <v>447</v>
      </c>
      <c r="C73" s="30" t="s">
        <v>460</v>
      </c>
      <c r="D73" s="35" t="s">
        <v>201</v>
      </c>
      <c r="E73" s="36">
        <v>0</v>
      </c>
      <c r="F73" s="34">
        <v>1.4019999999999998E-3</v>
      </c>
      <c r="G73" s="34">
        <f t="shared" si="1"/>
        <v>-1.4019999999999998E-3</v>
      </c>
      <c r="I73" s="118"/>
      <c r="J73" s="94"/>
      <c r="K73" s="95"/>
      <c r="L73" s="94"/>
    </row>
    <row r="74" spans="1:12" s="55" customFormat="1" ht="22.5" customHeight="1" x14ac:dyDescent="0.25">
      <c r="A74" s="76" t="s">
        <v>9</v>
      </c>
      <c r="B74" s="54" t="s">
        <v>129</v>
      </c>
      <c r="C74" s="54" t="s">
        <v>208</v>
      </c>
      <c r="D74" s="35" t="s">
        <v>209</v>
      </c>
      <c r="E74" s="36">
        <v>4.2000000000000003E-2</v>
      </c>
      <c r="F74" s="56">
        <v>6.2770000000000005E-3</v>
      </c>
      <c r="G74" s="34">
        <f t="shared" si="1"/>
        <v>3.5723000000000005E-2</v>
      </c>
      <c r="I74" s="108"/>
      <c r="J74" s="94"/>
      <c r="K74" s="95"/>
      <c r="L74" s="4"/>
    </row>
    <row r="75" spans="1:12" s="55" customFormat="1" ht="22.5" customHeight="1" x14ac:dyDescent="0.25">
      <c r="A75" s="75" t="s">
        <v>10</v>
      </c>
      <c r="B75" s="48" t="s">
        <v>130</v>
      </c>
      <c r="C75" s="54" t="s">
        <v>208</v>
      </c>
      <c r="D75" s="35" t="s">
        <v>209</v>
      </c>
      <c r="E75" s="36">
        <v>1.4E-2</v>
      </c>
      <c r="F75" s="56">
        <v>3.6509999999999997E-3</v>
      </c>
      <c r="G75" s="34">
        <f t="shared" si="1"/>
        <v>1.0349000000000001E-2</v>
      </c>
      <c r="I75" s="108"/>
      <c r="J75" s="94"/>
      <c r="K75" s="95"/>
      <c r="L75" s="4"/>
    </row>
    <row r="76" spans="1:12" s="55" customFormat="1" ht="22.5" customHeight="1" x14ac:dyDescent="0.25">
      <c r="A76" s="75" t="s">
        <v>9</v>
      </c>
      <c r="B76" s="48" t="s">
        <v>207</v>
      </c>
      <c r="C76" s="54" t="s">
        <v>208</v>
      </c>
      <c r="D76" s="35" t="s">
        <v>209</v>
      </c>
      <c r="E76" s="36">
        <v>0.02</v>
      </c>
      <c r="F76" s="56">
        <v>1.8460999999999998E-2</v>
      </c>
      <c r="G76" s="34">
        <f t="shared" ref="G76:G78" si="2">E76-F76</f>
        <v>1.5390000000000022E-3</v>
      </c>
      <c r="I76" s="108"/>
      <c r="J76" s="94"/>
      <c r="K76" s="95"/>
      <c r="L76" s="4"/>
    </row>
    <row r="77" spans="1:12" s="55" customFormat="1" ht="22.5" customHeight="1" x14ac:dyDescent="0.25">
      <c r="A77" s="75" t="s">
        <v>123</v>
      </c>
      <c r="B77" s="48" t="s">
        <v>206</v>
      </c>
      <c r="C77" s="54" t="s">
        <v>208</v>
      </c>
      <c r="D77" s="35" t="s">
        <v>209</v>
      </c>
      <c r="E77" s="36">
        <v>1.2999999999999999E-2</v>
      </c>
      <c r="F77" s="56">
        <v>1.874E-3</v>
      </c>
      <c r="G77" s="34">
        <f t="shared" si="2"/>
        <v>1.1125999999999999E-2</v>
      </c>
      <c r="I77" s="108"/>
      <c r="J77" s="94"/>
      <c r="K77" s="95"/>
      <c r="L77" s="4"/>
    </row>
    <row r="78" spans="1:12" s="55" customFormat="1" ht="22.5" customHeight="1" x14ac:dyDescent="0.25">
      <c r="A78" s="75" t="s">
        <v>123</v>
      </c>
      <c r="B78" s="48" t="s">
        <v>461</v>
      </c>
      <c r="C78" s="54" t="s">
        <v>208</v>
      </c>
      <c r="D78" s="35" t="s">
        <v>209</v>
      </c>
      <c r="E78" s="36">
        <v>5.0000000000000001E-3</v>
      </c>
      <c r="F78" s="56">
        <v>2.5720000000000001E-3</v>
      </c>
      <c r="G78" s="34">
        <f t="shared" si="2"/>
        <v>2.428E-3</v>
      </c>
      <c r="I78" s="108"/>
      <c r="J78" s="94"/>
      <c r="K78" s="95"/>
      <c r="L78" s="4"/>
    </row>
    <row r="79" spans="1:12" ht="15" customHeight="1" x14ac:dyDescent="0.25">
      <c r="A79" s="71" t="s">
        <v>116</v>
      </c>
      <c r="B79" s="32"/>
      <c r="C79" s="32"/>
      <c r="D79" s="32"/>
      <c r="E79" s="33">
        <f>SUM(E13:E78)</f>
        <v>107.30991299999999</v>
      </c>
      <c r="F79" s="33">
        <f>SUM(F13:F78)</f>
        <v>89.002111999999983</v>
      </c>
      <c r="G79" s="33">
        <f>SUM(G13:G78)</f>
        <v>18.307801000000005</v>
      </c>
      <c r="I79" s="21"/>
      <c r="J79" s="21"/>
      <c r="K79" s="21"/>
    </row>
    <row r="80" spans="1:12" x14ac:dyDescent="0.25">
      <c r="I80" s="21"/>
      <c r="J80" s="21"/>
      <c r="K80" s="21"/>
    </row>
    <row r="81" spans="9:11" x14ac:dyDescent="0.25">
      <c r="I81" s="21"/>
      <c r="J81" s="21"/>
      <c r="K81" s="21"/>
    </row>
    <row r="82" spans="9:11" x14ac:dyDescent="0.25">
      <c r="I82" s="21"/>
      <c r="J82" s="21"/>
      <c r="K82" s="21"/>
    </row>
    <row r="83" spans="9:11" x14ac:dyDescent="0.25">
      <c r="I83" s="21"/>
      <c r="J83" s="21"/>
      <c r="K83" s="21"/>
    </row>
    <row r="84" spans="9:11" x14ac:dyDescent="0.25">
      <c r="I84" s="21"/>
      <c r="J84" s="21"/>
      <c r="K84" s="21"/>
    </row>
    <row r="85" spans="9:11" x14ac:dyDescent="0.25">
      <c r="I85" s="21"/>
      <c r="J85" s="21"/>
      <c r="K85" s="21"/>
    </row>
    <row r="86" spans="9:11" x14ac:dyDescent="0.25">
      <c r="I86" s="21"/>
      <c r="J86" s="21"/>
      <c r="K86" s="21"/>
    </row>
  </sheetData>
  <autoFilter ref="A12:G79"/>
  <mergeCells count="3">
    <mergeCell ref="F1:G5"/>
    <mergeCell ref="C2:E7"/>
    <mergeCell ref="F9:G9"/>
  </mergeCell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4"/>
  <sheetViews>
    <sheetView tabSelected="1" view="pageBreakPreview" zoomScale="80" zoomScaleNormal="100" zoomScaleSheetLayoutView="80" workbookViewId="0">
      <pane ySplit="11" topLeftCell="A12" activePane="bottomLeft" state="frozen"/>
      <selection activeCell="C44" sqref="C44"/>
      <selection pane="bottomLeft" activeCell="K51" sqref="I13:K51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85546875" style="4" bestFit="1" customWidth="1"/>
    <col min="12" max="12" width="9.140625" style="4"/>
    <col min="13" max="13" width="10.85546875" style="4" bestFit="1" customWidth="1"/>
    <col min="14" max="16384" width="9.140625" style="4"/>
  </cols>
  <sheetData>
    <row r="1" spans="1:13" ht="15" customHeight="1" x14ac:dyDescent="0.25">
      <c r="C1" s="17"/>
      <c r="D1" s="17"/>
      <c r="E1" s="17"/>
      <c r="F1" s="119" t="str">
        <f>'Приморский край'!F1:G5</f>
        <v>Приложение N 4
к приказу ФАС России
от 08.12.2022 N 960/22
Форма 6</v>
      </c>
      <c r="G1" s="120"/>
    </row>
    <row r="2" spans="1:13" ht="15" customHeight="1" x14ac:dyDescent="0.25">
      <c r="C2" s="121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АВГУСТ 2025 года
</v>
      </c>
      <c r="D2" s="122"/>
      <c r="E2" s="123"/>
      <c r="F2" s="120"/>
      <c r="G2" s="120"/>
    </row>
    <row r="3" spans="1:13" ht="15" customHeight="1" x14ac:dyDescent="0.25">
      <c r="C3" s="124"/>
      <c r="D3" s="125"/>
      <c r="E3" s="126"/>
      <c r="F3" s="120"/>
      <c r="G3" s="120"/>
    </row>
    <row r="4" spans="1:13" ht="15" customHeight="1" x14ac:dyDescent="0.25">
      <c r="C4" s="124"/>
      <c r="D4" s="125"/>
      <c r="E4" s="126"/>
      <c r="F4" s="120"/>
      <c r="G4" s="120"/>
    </row>
    <row r="5" spans="1:13" ht="15" customHeight="1" x14ac:dyDescent="0.25">
      <c r="C5" s="124"/>
      <c r="D5" s="125"/>
      <c r="E5" s="126"/>
      <c r="F5" s="120"/>
      <c r="G5" s="120"/>
    </row>
    <row r="6" spans="1:13" ht="15" customHeight="1" x14ac:dyDescent="0.25">
      <c r="C6" s="124"/>
      <c r="D6" s="125"/>
      <c r="E6" s="126"/>
    </row>
    <row r="7" spans="1:13" ht="3.75" customHeight="1" x14ac:dyDescent="0.25">
      <c r="C7" s="127"/>
      <c r="D7" s="128"/>
      <c r="E7" s="129"/>
    </row>
    <row r="8" spans="1:13" x14ac:dyDescent="0.25">
      <c r="C8" s="17"/>
      <c r="D8" s="17"/>
      <c r="E8" s="17"/>
    </row>
    <row r="9" spans="1:13" x14ac:dyDescent="0.25">
      <c r="A9" s="19">
        <f>'Приморский край'!A9</f>
        <v>45870</v>
      </c>
      <c r="C9" s="17"/>
      <c r="D9" s="17"/>
      <c r="E9" s="17"/>
      <c r="F9" s="130"/>
      <c r="G9" s="131"/>
      <c r="K9" s="4" t="s">
        <v>266</v>
      </c>
      <c r="M9" s="4" t="s">
        <v>267</v>
      </c>
    </row>
    <row r="10" spans="1:13" hidden="1" x14ac:dyDescent="0.25">
      <c r="C10" s="18"/>
      <c r="D10" s="18"/>
      <c r="E10" s="20">
        <f>SUBTOTAL(9,(E13:E548))*1000</f>
        <v>33437.000000000015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64">
        <f>SUBTOTAL(9,E13:E45)*1000</f>
        <v>16718.500000000007</v>
      </c>
      <c r="M11" s="64">
        <f>SUBTOTAL(9,F13:F45)*1000</f>
        <v>13019.569000000003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77" t="s">
        <v>119</v>
      </c>
      <c r="B13" s="30" t="s">
        <v>210</v>
      </c>
      <c r="C13" s="41" t="s">
        <v>237</v>
      </c>
      <c r="D13" s="35" t="s">
        <v>199</v>
      </c>
      <c r="E13" s="38">
        <v>3.24</v>
      </c>
      <c r="F13" s="37">
        <v>2.0280830000000001</v>
      </c>
      <c r="G13" s="37">
        <f t="shared" ref="G13:G45" si="0">E13-F13</f>
        <v>1.2119170000000001</v>
      </c>
      <c r="J13" s="97"/>
      <c r="K13" s="21"/>
      <c r="L13" s="21"/>
      <c r="M13" s="21"/>
    </row>
    <row r="14" spans="1:13" ht="22.5" x14ac:dyDescent="0.25">
      <c r="A14" s="77" t="s">
        <v>119</v>
      </c>
      <c r="B14" s="30" t="s">
        <v>211</v>
      </c>
      <c r="C14" s="41" t="s">
        <v>237</v>
      </c>
      <c r="D14" s="35" t="s">
        <v>11</v>
      </c>
      <c r="E14" s="38">
        <v>11.4</v>
      </c>
      <c r="F14" s="37">
        <v>9.5884099999999997</v>
      </c>
      <c r="G14" s="37">
        <f t="shared" si="0"/>
        <v>1.8115900000000007</v>
      </c>
      <c r="J14" s="97"/>
      <c r="K14" s="21"/>
      <c r="L14" s="21"/>
      <c r="M14" s="21"/>
    </row>
    <row r="15" spans="1:13" ht="45" x14ac:dyDescent="0.25">
      <c r="A15" s="77" t="s">
        <v>120</v>
      </c>
      <c r="B15" s="30" t="s">
        <v>212</v>
      </c>
      <c r="C15" s="41" t="s">
        <v>237</v>
      </c>
      <c r="D15" s="35" t="s">
        <v>11</v>
      </c>
      <c r="E15" s="38">
        <v>0.44400000000000001</v>
      </c>
      <c r="F15" s="37">
        <v>0.33525399999999994</v>
      </c>
      <c r="G15" s="37">
        <f t="shared" si="0"/>
        <v>0.10874600000000006</v>
      </c>
      <c r="J15" s="97"/>
      <c r="K15" s="21"/>
      <c r="L15" s="21"/>
      <c r="M15" s="21"/>
    </row>
    <row r="16" spans="1:13" ht="22.5" x14ac:dyDescent="0.25">
      <c r="A16" s="77" t="s">
        <v>7</v>
      </c>
      <c r="B16" s="30" t="s">
        <v>213</v>
      </c>
      <c r="C16" s="41" t="s">
        <v>238</v>
      </c>
      <c r="D16" s="35" t="s">
        <v>200</v>
      </c>
      <c r="E16" s="38">
        <v>0</v>
      </c>
      <c r="F16" s="37">
        <v>0</v>
      </c>
      <c r="G16" s="37">
        <f t="shared" si="0"/>
        <v>0</v>
      </c>
      <c r="J16" s="97"/>
      <c r="K16" s="21"/>
      <c r="L16" s="21"/>
      <c r="M16" s="21"/>
    </row>
    <row r="17" spans="1:13" ht="22.5" x14ac:dyDescent="0.25">
      <c r="A17" s="77" t="s">
        <v>7</v>
      </c>
      <c r="B17" s="30" t="s">
        <v>214</v>
      </c>
      <c r="C17" s="41" t="s">
        <v>238</v>
      </c>
      <c r="D17" s="35" t="s">
        <v>200</v>
      </c>
      <c r="E17" s="38">
        <v>0.20399999999999999</v>
      </c>
      <c r="F17" s="37">
        <v>0.1371</v>
      </c>
      <c r="G17" s="37">
        <f t="shared" si="0"/>
        <v>6.6899999999999987E-2</v>
      </c>
      <c r="J17" s="97"/>
      <c r="K17" s="21"/>
      <c r="L17" s="21"/>
      <c r="M17" s="21"/>
    </row>
    <row r="18" spans="1:13" ht="22.5" x14ac:dyDescent="0.25">
      <c r="A18" s="77" t="s">
        <v>119</v>
      </c>
      <c r="B18" s="42" t="s">
        <v>215</v>
      </c>
      <c r="C18" s="43" t="s">
        <v>239</v>
      </c>
      <c r="D18" s="35" t="s">
        <v>200</v>
      </c>
      <c r="E18" s="39">
        <v>0.38</v>
      </c>
      <c r="F18" s="37">
        <v>0.27735399999999999</v>
      </c>
      <c r="G18" s="37">
        <f t="shared" si="0"/>
        <v>0.10264600000000002</v>
      </c>
      <c r="J18" s="97"/>
      <c r="K18" s="21"/>
      <c r="L18" s="21"/>
      <c r="M18" s="21"/>
    </row>
    <row r="19" spans="1:13" x14ac:dyDescent="0.25">
      <c r="A19" s="77" t="s">
        <v>144</v>
      </c>
      <c r="B19" s="30" t="s">
        <v>221</v>
      </c>
      <c r="C19" s="43" t="s">
        <v>145</v>
      </c>
      <c r="D19" s="35" t="s">
        <v>200</v>
      </c>
      <c r="E19" s="38">
        <v>0.12</v>
      </c>
      <c r="F19" s="37">
        <v>0.14222100000000001</v>
      </c>
      <c r="G19" s="37">
        <f t="shared" si="0"/>
        <v>-2.2221000000000019E-2</v>
      </c>
      <c r="J19" s="97"/>
      <c r="K19" s="21"/>
      <c r="L19" s="21"/>
      <c r="M19" s="21"/>
    </row>
    <row r="20" spans="1:13" ht="33.75" x14ac:dyDescent="0.25">
      <c r="A20" s="77" t="s">
        <v>7</v>
      </c>
      <c r="B20" s="30" t="s">
        <v>227</v>
      </c>
      <c r="C20" s="43" t="s">
        <v>248</v>
      </c>
      <c r="D20" s="35" t="s">
        <v>200</v>
      </c>
      <c r="E20" s="38">
        <v>6.1999999999999998E-3</v>
      </c>
      <c r="F20" s="37">
        <v>0</v>
      </c>
      <c r="G20" s="37">
        <f t="shared" si="0"/>
        <v>6.1999999999999998E-3</v>
      </c>
      <c r="J20" s="97"/>
      <c r="K20" s="21"/>
      <c r="L20" s="21"/>
      <c r="M20" s="21"/>
    </row>
    <row r="21" spans="1:13" ht="33.75" x14ac:dyDescent="0.25">
      <c r="A21" s="77" t="s">
        <v>119</v>
      </c>
      <c r="B21" s="30" t="s">
        <v>228</v>
      </c>
      <c r="C21" s="43" t="s">
        <v>249</v>
      </c>
      <c r="D21" s="35" t="s">
        <v>200</v>
      </c>
      <c r="E21" s="38">
        <v>0.26</v>
      </c>
      <c r="F21" s="37">
        <v>0.19763100000000008</v>
      </c>
      <c r="G21" s="37">
        <f t="shared" si="0"/>
        <v>6.2368999999999924E-2</v>
      </c>
      <c r="J21" s="97"/>
      <c r="K21" s="21"/>
      <c r="L21" s="21"/>
      <c r="M21" s="21"/>
    </row>
    <row r="22" spans="1:13" ht="22.5" x14ac:dyDescent="0.25">
      <c r="A22" s="73" t="s">
        <v>7</v>
      </c>
      <c r="B22" s="54" t="s">
        <v>235</v>
      </c>
      <c r="C22" s="60" t="s">
        <v>465</v>
      </c>
      <c r="D22" s="52" t="s">
        <v>200</v>
      </c>
      <c r="E22" s="58">
        <v>0.11</v>
      </c>
      <c r="F22" s="58">
        <v>1.8431000000000003E-2</v>
      </c>
      <c r="G22" s="37">
        <f t="shared" si="0"/>
        <v>9.1568999999999998E-2</v>
      </c>
      <c r="J22" s="97"/>
      <c r="K22" s="21"/>
      <c r="L22" s="21"/>
      <c r="M22" s="21"/>
    </row>
    <row r="23" spans="1:13" ht="21" x14ac:dyDescent="0.25">
      <c r="A23" s="73" t="s">
        <v>119</v>
      </c>
      <c r="B23" s="54" t="s">
        <v>462</v>
      </c>
      <c r="C23" s="60" t="s">
        <v>257</v>
      </c>
      <c r="D23" s="52" t="s">
        <v>200</v>
      </c>
      <c r="E23" s="58">
        <v>7.0000000000000007E-2</v>
      </c>
      <c r="F23" s="58">
        <v>2.6108000000000003E-2</v>
      </c>
      <c r="G23" s="37">
        <f t="shared" si="0"/>
        <v>4.3892E-2</v>
      </c>
      <c r="J23" s="97"/>
      <c r="K23" s="21"/>
      <c r="L23" s="21"/>
      <c r="M23" s="21"/>
    </row>
    <row r="24" spans="1:13" ht="22.5" x14ac:dyDescent="0.25">
      <c r="A24" s="77" t="s">
        <v>120</v>
      </c>
      <c r="B24" s="30" t="s">
        <v>216</v>
      </c>
      <c r="C24" s="43" t="s">
        <v>240</v>
      </c>
      <c r="D24" s="35" t="s">
        <v>202</v>
      </c>
      <c r="E24" s="38">
        <v>2.7E-2</v>
      </c>
      <c r="F24" s="37">
        <v>1.9743000000000004E-2</v>
      </c>
      <c r="G24" s="37">
        <f t="shared" si="0"/>
        <v>7.2569999999999961E-3</v>
      </c>
      <c r="J24" s="97"/>
      <c r="K24" s="21"/>
      <c r="L24" s="21"/>
      <c r="M24" s="21"/>
    </row>
    <row r="25" spans="1:13" ht="22.5" x14ac:dyDescent="0.25">
      <c r="A25" s="77" t="s">
        <v>120</v>
      </c>
      <c r="B25" s="30" t="s">
        <v>217</v>
      </c>
      <c r="C25" s="43" t="s">
        <v>241</v>
      </c>
      <c r="D25" s="35" t="s">
        <v>202</v>
      </c>
      <c r="E25" s="38">
        <v>3.1E-2</v>
      </c>
      <c r="F25" s="37">
        <v>2.2805000000000002E-2</v>
      </c>
      <c r="G25" s="37">
        <f t="shared" si="0"/>
        <v>8.1949999999999974E-3</v>
      </c>
      <c r="J25" s="97"/>
      <c r="K25" s="21"/>
      <c r="L25" s="21"/>
      <c r="M25" s="21"/>
    </row>
    <row r="26" spans="1:13" ht="22.5" x14ac:dyDescent="0.25">
      <c r="A26" s="77" t="s">
        <v>120</v>
      </c>
      <c r="B26" s="30" t="s">
        <v>218</v>
      </c>
      <c r="C26" s="43" t="s">
        <v>242</v>
      </c>
      <c r="D26" s="35" t="s">
        <v>202</v>
      </c>
      <c r="E26" s="38">
        <v>1.5E-3</v>
      </c>
      <c r="F26" s="37">
        <v>0</v>
      </c>
      <c r="G26" s="37">
        <f t="shared" si="0"/>
        <v>1.5E-3</v>
      </c>
      <c r="J26" s="97"/>
      <c r="K26" s="21"/>
      <c r="L26" s="21"/>
      <c r="M26" s="21"/>
    </row>
    <row r="27" spans="1:13" ht="21" x14ac:dyDescent="0.25">
      <c r="A27" s="77" t="s">
        <v>120</v>
      </c>
      <c r="B27" s="30" t="s">
        <v>220</v>
      </c>
      <c r="C27" s="41" t="s">
        <v>244</v>
      </c>
      <c r="D27" s="35" t="s">
        <v>202</v>
      </c>
      <c r="E27" s="38">
        <v>0.09</v>
      </c>
      <c r="F27" s="40">
        <v>7.9290999999999986E-2</v>
      </c>
      <c r="G27" s="37">
        <f t="shared" si="0"/>
        <v>1.070900000000001E-2</v>
      </c>
      <c r="J27" s="97"/>
      <c r="K27" s="21"/>
      <c r="L27" s="21"/>
      <c r="M27" s="21"/>
    </row>
    <row r="28" spans="1:13" ht="33.75" x14ac:dyDescent="0.25">
      <c r="A28" s="77" t="s">
        <v>120</v>
      </c>
      <c r="B28" s="30" t="s">
        <v>222</v>
      </c>
      <c r="C28" s="43" t="s">
        <v>245</v>
      </c>
      <c r="D28" s="35" t="s">
        <v>202</v>
      </c>
      <c r="E28" s="38">
        <v>2.1000000000000001E-2</v>
      </c>
      <c r="F28" s="37">
        <v>1.8959999999999998E-2</v>
      </c>
      <c r="G28" s="37">
        <f t="shared" si="0"/>
        <v>2.0400000000000036E-3</v>
      </c>
      <c r="J28" s="97"/>
      <c r="K28" s="21"/>
      <c r="L28" s="21"/>
      <c r="M28" s="21"/>
    </row>
    <row r="29" spans="1:13" ht="22.5" x14ac:dyDescent="0.25">
      <c r="A29" s="77" t="s">
        <v>120</v>
      </c>
      <c r="B29" s="30" t="s">
        <v>223</v>
      </c>
      <c r="C29" s="43" t="s">
        <v>246</v>
      </c>
      <c r="D29" s="35" t="s">
        <v>202</v>
      </c>
      <c r="E29" s="38">
        <v>0.1</v>
      </c>
      <c r="F29" s="37">
        <v>1.3023E-2</v>
      </c>
      <c r="G29" s="37">
        <f t="shared" si="0"/>
        <v>8.6976999999999999E-2</v>
      </c>
      <c r="J29" s="97"/>
      <c r="K29" s="21"/>
      <c r="L29" s="21"/>
      <c r="M29" s="21"/>
    </row>
    <row r="30" spans="1:13" ht="33.75" x14ac:dyDescent="0.25">
      <c r="A30" s="77" t="s">
        <v>7</v>
      </c>
      <c r="B30" s="30" t="s">
        <v>224</v>
      </c>
      <c r="C30" s="43" t="s">
        <v>247</v>
      </c>
      <c r="D30" s="35" t="s">
        <v>202</v>
      </c>
      <c r="E30" s="38">
        <v>1.9699999999999999E-2</v>
      </c>
      <c r="F30" s="37">
        <v>9.0499999999999973E-3</v>
      </c>
      <c r="G30" s="37">
        <f t="shared" si="0"/>
        <v>1.0650000000000001E-2</v>
      </c>
      <c r="J30" s="97"/>
      <c r="K30" s="21"/>
      <c r="L30" s="21"/>
      <c r="M30" s="21"/>
    </row>
    <row r="31" spans="1:13" ht="33.75" x14ac:dyDescent="0.25">
      <c r="A31" s="77" t="s">
        <v>120</v>
      </c>
      <c r="B31" s="30" t="s">
        <v>226</v>
      </c>
      <c r="C31" s="43" t="s">
        <v>118</v>
      </c>
      <c r="D31" s="35" t="s">
        <v>202</v>
      </c>
      <c r="E31" s="38">
        <v>2E-3</v>
      </c>
      <c r="F31" s="37">
        <v>2.3749999999999999E-3</v>
      </c>
      <c r="G31" s="37">
        <f t="shared" si="0"/>
        <v>-3.749999999999999E-4</v>
      </c>
      <c r="J31" s="97"/>
      <c r="K31" s="21"/>
      <c r="L31" s="21"/>
      <c r="M31" s="21"/>
    </row>
    <row r="32" spans="1:13" ht="33.75" x14ac:dyDescent="0.25">
      <c r="A32" s="77" t="s">
        <v>119</v>
      </c>
      <c r="B32" s="30" t="s">
        <v>229</v>
      </c>
      <c r="C32" s="43" t="s">
        <v>250</v>
      </c>
      <c r="D32" s="35" t="s">
        <v>202</v>
      </c>
      <c r="E32" s="38">
        <v>1.4999999999999999E-2</v>
      </c>
      <c r="F32" s="37">
        <v>2.6509999999999997E-3</v>
      </c>
      <c r="G32" s="37">
        <f t="shared" si="0"/>
        <v>1.2348999999999999E-2</v>
      </c>
      <c r="H32" s="22"/>
      <c r="J32" s="97"/>
      <c r="K32" s="21"/>
      <c r="L32" s="21"/>
      <c r="M32" s="21"/>
    </row>
    <row r="33" spans="1:14" s="22" customFormat="1" ht="22.5" x14ac:dyDescent="0.25">
      <c r="A33" s="77" t="s">
        <v>120</v>
      </c>
      <c r="B33" s="30" t="s">
        <v>230</v>
      </c>
      <c r="C33" s="43" t="s">
        <v>251</v>
      </c>
      <c r="D33" s="35" t="s">
        <v>202</v>
      </c>
      <c r="E33" s="38">
        <v>0.09</v>
      </c>
      <c r="F33" s="44">
        <v>7.454100000000001E-2</v>
      </c>
      <c r="G33" s="37">
        <f t="shared" si="0"/>
        <v>1.5458999999999987E-2</v>
      </c>
      <c r="H33" s="4"/>
      <c r="J33" s="97"/>
      <c r="K33" s="21"/>
      <c r="L33" s="21"/>
      <c r="M33" s="21"/>
      <c r="N33" s="4"/>
    </row>
    <row r="34" spans="1:14" x14ac:dyDescent="0.25">
      <c r="A34" s="73" t="s">
        <v>144</v>
      </c>
      <c r="B34" s="54" t="s">
        <v>234</v>
      </c>
      <c r="C34" s="60" t="s">
        <v>253</v>
      </c>
      <c r="D34" s="52" t="s">
        <v>202</v>
      </c>
      <c r="E34" s="58">
        <v>1.4999999999999999E-2</v>
      </c>
      <c r="F34" s="58">
        <v>2.2870000000000008E-3</v>
      </c>
      <c r="G34" s="37">
        <f t="shared" si="0"/>
        <v>1.2712999999999999E-2</v>
      </c>
      <c r="J34" s="97"/>
      <c r="K34" s="21"/>
      <c r="L34" s="21"/>
      <c r="M34" s="21"/>
    </row>
    <row r="35" spans="1:14" ht="22.5" x14ac:dyDescent="0.25">
      <c r="A35" s="77" t="s">
        <v>7</v>
      </c>
      <c r="B35" s="54" t="s">
        <v>236</v>
      </c>
      <c r="C35" s="60" t="s">
        <v>466</v>
      </c>
      <c r="D35" s="52" t="s">
        <v>202</v>
      </c>
      <c r="E35" s="58">
        <v>0</v>
      </c>
      <c r="F35" s="58">
        <v>0</v>
      </c>
      <c r="G35" s="37">
        <f t="shared" si="0"/>
        <v>0</v>
      </c>
      <c r="J35" s="97"/>
      <c r="K35" s="21"/>
      <c r="L35" s="21"/>
      <c r="M35" s="21"/>
    </row>
    <row r="36" spans="1:14" ht="21" x14ac:dyDescent="0.25">
      <c r="A36" s="73" t="s">
        <v>119</v>
      </c>
      <c r="B36" s="54" t="s">
        <v>255</v>
      </c>
      <c r="C36" s="60" t="s">
        <v>256</v>
      </c>
      <c r="D36" s="52" t="s">
        <v>202</v>
      </c>
      <c r="E36" s="58">
        <v>0</v>
      </c>
      <c r="F36" s="58">
        <v>0</v>
      </c>
      <c r="G36" s="37">
        <f t="shared" si="0"/>
        <v>0</v>
      </c>
      <c r="J36" s="97"/>
      <c r="K36" s="21"/>
      <c r="L36" s="21"/>
      <c r="M36" s="21"/>
    </row>
    <row r="37" spans="1:14" ht="22.5" x14ac:dyDescent="0.25">
      <c r="A37" s="73" t="s">
        <v>7</v>
      </c>
      <c r="B37" s="54" t="s">
        <v>268</v>
      </c>
      <c r="C37" s="60" t="s">
        <v>269</v>
      </c>
      <c r="D37" s="52" t="s">
        <v>202</v>
      </c>
      <c r="E37" s="58">
        <v>0</v>
      </c>
      <c r="F37" s="58">
        <v>0</v>
      </c>
      <c r="G37" s="37">
        <f t="shared" si="0"/>
        <v>0</v>
      </c>
      <c r="J37" s="97"/>
      <c r="K37" s="21"/>
      <c r="L37" s="21"/>
      <c r="M37" s="21"/>
    </row>
    <row r="38" spans="1:14" x14ac:dyDescent="0.25">
      <c r="A38" s="73" t="s">
        <v>7</v>
      </c>
      <c r="B38" s="54" t="s">
        <v>463</v>
      </c>
      <c r="C38" s="60" t="s">
        <v>467</v>
      </c>
      <c r="D38" s="52" t="s">
        <v>202</v>
      </c>
      <c r="E38" s="58">
        <v>1.01E-2</v>
      </c>
      <c r="F38" s="58">
        <v>0</v>
      </c>
      <c r="G38" s="37">
        <f t="shared" si="0"/>
        <v>1.01E-2</v>
      </c>
      <c r="J38" s="97"/>
      <c r="K38" s="21"/>
      <c r="L38" s="21"/>
      <c r="M38" s="21"/>
    </row>
    <row r="39" spans="1:14" x14ac:dyDescent="0.25">
      <c r="A39" s="77" t="s">
        <v>7</v>
      </c>
      <c r="B39" s="30" t="s">
        <v>219</v>
      </c>
      <c r="C39" s="43" t="s">
        <v>243</v>
      </c>
      <c r="D39" s="35" t="s">
        <v>203</v>
      </c>
      <c r="E39" s="38">
        <v>1.6999999999999999E-3</v>
      </c>
      <c r="F39" s="37">
        <v>0</v>
      </c>
      <c r="G39" s="37">
        <f t="shared" si="0"/>
        <v>1.6999999999999999E-3</v>
      </c>
      <c r="J39" s="97"/>
      <c r="K39" s="21"/>
      <c r="L39" s="21"/>
      <c r="M39" s="21"/>
    </row>
    <row r="40" spans="1:14" ht="22.5" x14ac:dyDescent="0.25">
      <c r="A40" s="77" t="s">
        <v>7</v>
      </c>
      <c r="B40" s="30" t="s">
        <v>225</v>
      </c>
      <c r="C40" s="43" t="s">
        <v>117</v>
      </c>
      <c r="D40" s="35" t="s">
        <v>203</v>
      </c>
      <c r="E40" s="38">
        <v>6.0000000000000001E-3</v>
      </c>
      <c r="F40" s="37">
        <v>2.6610000000000006E-3</v>
      </c>
      <c r="G40" s="37">
        <f t="shared" si="0"/>
        <v>3.3389999999999995E-3</v>
      </c>
      <c r="J40" s="97"/>
      <c r="K40" s="21"/>
      <c r="L40" s="21"/>
      <c r="M40" s="21"/>
    </row>
    <row r="41" spans="1:14" ht="22.5" x14ac:dyDescent="0.25">
      <c r="A41" s="77" t="s">
        <v>7</v>
      </c>
      <c r="B41" s="30" t="s">
        <v>231</v>
      </c>
      <c r="C41" s="43" t="s">
        <v>252</v>
      </c>
      <c r="D41" s="35" t="s">
        <v>203</v>
      </c>
      <c r="E41" s="38">
        <v>0</v>
      </c>
      <c r="F41" s="44">
        <v>0</v>
      </c>
      <c r="G41" s="37">
        <f t="shared" si="0"/>
        <v>0</v>
      </c>
      <c r="J41" s="97"/>
      <c r="K41" s="21"/>
      <c r="L41" s="21"/>
      <c r="M41" s="21"/>
    </row>
    <row r="42" spans="1:14" ht="22.5" x14ac:dyDescent="0.25">
      <c r="A42" s="77" t="s">
        <v>7</v>
      </c>
      <c r="B42" s="30" t="s">
        <v>232</v>
      </c>
      <c r="C42" s="43" t="s">
        <v>252</v>
      </c>
      <c r="D42" s="35" t="s">
        <v>203</v>
      </c>
      <c r="E42" s="38">
        <v>1.2999999999999999E-3</v>
      </c>
      <c r="F42" s="44">
        <v>7.3200000000000001E-4</v>
      </c>
      <c r="G42" s="37">
        <f t="shared" si="0"/>
        <v>5.6799999999999993E-4</v>
      </c>
      <c r="J42" s="97"/>
      <c r="K42" s="21"/>
      <c r="L42" s="21"/>
      <c r="M42" s="21"/>
    </row>
    <row r="43" spans="1:14" ht="22.5" x14ac:dyDescent="0.25">
      <c r="A43" s="77" t="s">
        <v>7</v>
      </c>
      <c r="B43" s="54" t="s">
        <v>233</v>
      </c>
      <c r="C43" s="54" t="s">
        <v>252</v>
      </c>
      <c r="D43" s="62" t="s">
        <v>203</v>
      </c>
      <c r="E43" s="34">
        <v>0</v>
      </c>
      <c r="F43" s="34">
        <v>0</v>
      </c>
      <c r="G43" s="37">
        <f t="shared" si="0"/>
        <v>0</v>
      </c>
      <c r="J43" s="97"/>
      <c r="K43" s="21"/>
      <c r="L43" s="21"/>
      <c r="M43" s="21"/>
    </row>
    <row r="44" spans="1:14" x14ac:dyDescent="0.25">
      <c r="A44" s="77" t="s">
        <v>144</v>
      </c>
      <c r="B44" s="30" t="s">
        <v>464</v>
      </c>
      <c r="C44" s="43" t="s">
        <v>464</v>
      </c>
      <c r="D44" s="35" t="s">
        <v>201</v>
      </c>
      <c r="E44" s="38">
        <v>0</v>
      </c>
      <c r="F44" s="37">
        <v>0</v>
      </c>
      <c r="G44" s="37">
        <f t="shared" si="0"/>
        <v>0</v>
      </c>
      <c r="J44" s="97"/>
      <c r="K44" s="21"/>
      <c r="L44" s="21"/>
      <c r="M44" s="21"/>
    </row>
    <row r="45" spans="1:14" x14ac:dyDescent="0.25">
      <c r="A45" s="73" t="s">
        <v>7</v>
      </c>
      <c r="B45" s="60" t="s">
        <v>128</v>
      </c>
      <c r="C45" s="60" t="s">
        <v>208</v>
      </c>
      <c r="D45" s="52" t="s">
        <v>209</v>
      </c>
      <c r="E45" s="58">
        <v>5.2999999999999999E-2</v>
      </c>
      <c r="F45" s="58">
        <v>2.0858000000000002E-2</v>
      </c>
      <c r="G45" s="37">
        <f t="shared" si="0"/>
        <v>3.2141999999999997E-2</v>
      </c>
      <c r="J45" s="96"/>
      <c r="K45" s="21"/>
      <c r="L45" s="21"/>
      <c r="M45" s="21"/>
    </row>
    <row r="46" spans="1:14" x14ac:dyDescent="0.25">
      <c r="A46" s="61" t="s">
        <v>116</v>
      </c>
      <c r="B46" s="63"/>
      <c r="C46" s="63"/>
      <c r="D46" s="63"/>
      <c r="E46" s="53">
        <f>SUM(E13:E45)</f>
        <v>16.718500000000006</v>
      </c>
      <c r="F46" s="53">
        <f>SUM(F13:F45)</f>
        <v>13.019569000000002</v>
      </c>
      <c r="G46" s="53">
        <f>SUM(G13:G45)</f>
        <v>3.6989310000000009</v>
      </c>
      <c r="J46" s="21"/>
      <c r="K46" s="21"/>
      <c r="L46" s="21"/>
      <c r="M46" s="21"/>
    </row>
    <row r="47" spans="1:14" x14ac:dyDescent="0.25">
      <c r="J47" s="21"/>
      <c r="K47" s="21"/>
      <c r="L47" s="21"/>
      <c r="M47" s="21"/>
    </row>
    <row r="48" spans="1:14" x14ac:dyDescent="0.25">
      <c r="J48" s="21"/>
      <c r="K48" s="21"/>
      <c r="L48" s="21"/>
      <c r="M48" s="21"/>
    </row>
    <row r="49" spans="10:13" x14ac:dyDescent="0.25">
      <c r="J49" s="21"/>
      <c r="K49" s="21"/>
      <c r="L49" s="21"/>
      <c r="M49" s="21"/>
    </row>
    <row r="50" spans="10:13" x14ac:dyDescent="0.25">
      <c r="J50" s="21"/>
      <c r="K50" s="21"/>
      <c r="L50" s="21"/>
      <c r="M50" s="21"/>
    </row>
    <row r="51" spans="10:13" x14ac:dyDescent="0.25">
      <c r="J51" s="21"/>
      <c r="K51" s="21"/>
      <c r="L51" s="21"/>
      <c r="M51" s="21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2"/>
      <c r="F942" s="2"/>
      <c r="G942" s="12"/>
    </row>
    <row r="943" spans="1:7" x14ac:dyDescent="0.25">
      <c r="A943" s="2"/>
      <c r="B943" s="2"/>
      <c r="C943" s="3"/>
      <c r="D943" s="2"/>
      <c r="E943" s="2"/>
      <c r="F943" s="2"/>
      <c r="G943" s="12"/>
    </row>
    <row r="944" spans="1:7" x14ac:dyDescent="0.25">
      <c r="A944" s="2"/>
      <c r="B944" s="2"/>
      <c r="C944" s="3"/>
      <c r="D944" s="2"/>
      <c r="E944" s="132"/>
      <c r="F944" s="2"/>
      <c r="G944" s="12"/>
    </row>
    <row r="945" spans="1:7" x14ac:dyDescent="0.25">
      <c r="A945" s="2"/>
      <c r="B945" s="2"/>
      <c r="C945" s="3"/>
      <c r="D945" s="2"/>
      <c r="E945" s="133"/>
      <c r="F945" s="2"/>
      <c r="G945" s="12"/>
    </row>
    <row r="946" spans="1:7" x14ac:dyDescent="0.25">
      <c r="A946" s="2"/>
      <c r="B946" s="2"/>
      <c r="C946" s="3"/>
      <c r="D946" s="2"/>
      <c r="E946" s="133"/>
      <c r="F946" s="2"/>
      <c r="G946" s="12"/>
    </row>
    <row r="947" spans="1:7" x14ac:dyDescent="0.25">
      <c r="A947" s="2"/>
      <c r="B947" s="2"/>
      <c r="C947" s="3"/>
      <c r="D947" s="2"/>
      <c r="E947" s="133"/>
      <c r="F947" s="2"/>
      <c r="G947" s="12"/>
    </row>
    <row r="948" spans="1:7" x14ac:dyDescent="0.25">
      <c r="A948" s="2"/>
      <c r="B948" s="2"/>
      <c r="C948" s="3"/>
      <c r="D948" s="2"/>
      <c r="E948" s="133"/>
      <c r="F948" s="2"/>
      <c r="G948" s="12"/>
    </row>
    <row r="949" spans="1:7" x14ac:dyDescent="0.25">
      <c r="A949" s="2"/>
      <c r="B949" s="2"/>
      <c r="C949" s="3"/>
      <c r="D949" s="2"/>
      <c r="E949" s="133"/>
      <c r="F949" s="2"/>
      <c r="G949" s="12"/>
    </row>
    <row r="950" spans="1:7" x14ac:dyDescent="0.25">
      <c r="A950" s="2"/>
      <c r="B950" s="2"/>
      <c r="C950" s="3"/>
      <c r="D950" s="2"/>
      <c r="E950" s="133"/>
      <c r="F950" s="2"/>
      <c r="G950" s="12"/>
    </row>
    <row r="951" spans="1:7" x14ac:dyDescent="0.25">
      <c r="A951" s="2"/>
      <c r="B951" s="2"/>
      <c r="C951" s="3"/>
      <c r="D951" s="2"/>
      <c r="E951" s="133"/>
      <c r="F951" s="2"/>
      <c r="G951" s="12"/>
    </row>
    <row r="952" spans="1:7" x14ac:dyDescent="0.25">
      <c r="A952" s="2"/>
      <c r="B952" s="2"/>
      <c r="C952" s="3"/>
      <c r="D952" s="2"/>
      <c r="E952" s="134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2"/>
      <c r="B1274" s="2"/>
      <c r="C1274" s="3"/>
      <c r="D1274" s="2"/>
      <c r="E1274" s="2"/>
      <c r="F1274" s="2"/>
      <c r="G1274" s="12"/>
    </row>
    <row r="1275" spans="1:7" x14ac:dyDescent="0.25">
      <c r="A1275" s="2"/>
      <c r="B1275" s="2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2"/>
      <c r="F1428" s="2"/>
      <c r="G1428" s="12"/>
    </row>
    <row r="1429" spans="1:7" x14ac:dyDescent="0.25">
      <c r="A1429" s="6"/>
      <c r="B1429" s="3"/>
      <c r="C1429" s="3"/>
      <c r="D1429" s="2"/>
      <c r="E1429" s="2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7"/>
      <c r="F1438" s="2"/>
      <c r="G1438" s="12"/>
    </row>
    <row r="1439" spans="1:7" x14ac:dyDescent="0.25">
      <c r="A1439" s="6"/>
      <c r="B1439" s="3"/>
      <c r="C1439" s="3"/>
      <c r="D1439" s="2"/>
      <c r="E1439" s="7"/>
      <c r="F1439" s="2"/>
      <c r="G1439" s="12"/>
    </row>
    <row r="1440" spans="1:7" x14ac:dyDescent="0.25">
      <c r="A1440" s="6"/>
      <c r="B1440" s="3"/>
      <c r="C1440" s="3"/>
      <c r="D1440" s="2"/>
      <c r="E1440" s="2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  <row r="1443" spans="1:7" x14ac:dyDescent="0.25">
      <c r="A1443" s="6"/>
      <c r="B1443" s="3"/>
      <c r="C1443" s="3"/>
      <c r="D1443" s="2"/>
      <c r="E1443" s="1"/>
      <c r="F1443" s="2"/>
      <c r="G1443" s="12"/>
    </row>
    <row r="1444" spans="1:7" x14ac:dyDescent="0.25">
      <c r="A1444" s="6"/>
      <c r="B1444" s="3"/>
      <c r="C1444" s="3"/>
      <c r="D1444" s="2"/>
      <c r="E1444" s="1"/>
      <c r="F1444" s="2"/>
      <c r="G1444" s="12"/>
    </row>
  </sheetData>
  <autoFilter ref="A12:H46"/>
  <mergeCells count="4">
    <mergeCell ref="F1:G5"/>
    <mergeCell ref="C2:E7"/>
    <mergeCell ref="F9:G9"/>
    <mergeCell ref="E944:E952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6"/>
  <sheetViews>
    <sheetView view="pageBreakPreview" zoomScale="80" zoomScaleNormal="100" zoomScaleSheetLayoutView="80" workbookViewId="0">
      <pane ySplit="11" topLeftCell="A12" activePane="bottomLeft" state="frozen"/>
      <selection activeCell="I8" sqref="I8"/>
      <selection pane="bottomLeft" activeCell="C179" sqref="C179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22.5703125" style="4" customWidth="1"/>
    <col min="11" max="11" width="18.85546875" style="4" customWidth="1"/>
    <col min="12" max="12" width="9.5703125" style="4" bestFit="1" customWidth="1"/>
    <col min="13" max="16384" width="9.140625" style="4"/>
  </cols>
  <sheetData>
    <row r="1" spans="1:14" ht="15" customHeight="1" x14ac:dyDescent="0.25">
      <c r="C1" s="17"/>
      <c r="D1" s="17"/>
      <c r="E1" s="17"/>
      <c r="F1" s="119" t="str">
        <f>'Приморский край'!F1:G5</f>
        <v>Приложение N 4
к приказу ФАС России
от 08.12.2022 N 960/22
Форма 6</v>
      </c>
      <c r="G1" s="120"/>
    </row>
    <row r="2" spans="1:14" ht="15" customHeight="1" x14ac:dyDescent="0.25">
      <c r="C2" s="121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АВГУСТ 2025 года
</v>
      </c>
      <c r="D2" s="122"/>
      <c r="E2" s="123"/>
      <c r="F2" s="120"/>
      <c r="G2" s="120"/>
    </row>
    <row r="3" spans="1:14" ht="15" customHeight="1" x14ac:dyDescent="0.25">
      <c r="C3" s="124"/>
      <c r="D3" s="125"/>
      <c r="E3" s="126"/>
      <c r="F3" s="120"/>
      <c r="G3" s="120"/>
    </row>
    <row r="4" spans="1:14" ht="15" customHeight="1" x14ac:dyDescent="0.25">
      <c r="C4" s="124"/>
      <c r="D4" s="125"/>
      <c r="E4" s="126"/>
      <c r="F4" s="120"/>
      <c r="G4" s="120"/>
    </row>
    <row r="5" spans="1:14" ht="15" customHeight="1" x14ac:dyDescent="0.25">
      <c r="C5" s="124"/>
      <c r="D5" s="125"/>
      <c r="E5" s="126"/>
      <c r="F5" s="120"/>
      <c r="G5" s="120"/>
    </row>
    <row r="6" spans="1:14" ht="15" customHeight="1" x14ac:dyDescent="0.25">
      <c r="C6" s="124"/>
      <c r="D6" s="125"/>
      <c r="E6" s="126"/>
    </row>
    <row r="7" spans="1:14" ht="15" customHeight="1" x14ac:dyDescent="0.25">
      <c r="C7" s="127"/>
      <c r="D7" s="128"/>
      <c r="E7" s="129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45870</v>
      </c>
      <c r="C9" s="17"/>
      <c r="D9" s="17"/>
      <c r="E9" s="17"/>
      <c r="F9" s="130"/>
      <c r="G9" s="131"/>
    </row>
    <row r="10" spans="1:14" ht="15.75" thickBot="1" x14ac:dyDescent="0.3">
      <c r="C10" s="18"/>
      <c r="D10" s="18"/>
      <c r="E10" s="20"/>
      <c r="I10" s="99">
        <f>SUBTOTAL(9,E13:E164)*1000</f>
        <v>281314.10499999963</v>
      </c>
      <c r="J10" s="99">
        <f>SUBTOTAL(9,F13:F164)*1000</f>
        <v>164650.09999999989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57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ht="34.5" x14ac:dyDescent="0.25">
      <c r="A13" s="45" t="s">
        <v>385</v>
      </c>
      <c r="B13" s="26" t="s">
        <v>254</v>
      </c>
      <c r="C13" s="27" t="s">
        <v>352</v>
      </c>
      <c r="D13" s="9">
        <v>0</v>
      </c>
      <c r="E13" s="67">
        <v>11.47395</v>
      </c>
      <c r="F13" s="59">
        <v>11.056702</v>
      </c>
      <c r="G13" s="59">
        <f t="shared" ref="G13:G20" si="0">E13-F13</f>
        <v>0.41724800000000073</v>
      </c>
      <c r="H13" s="15"/>
      <c r="I13" s="100"/>
      <c r="J13" s="83"/>
      <c r="K13" s="72"/>
      <c r="L13" s="83"/>
      <c r="M13" s="86"/>
      <c r="N13" s="72"/>
    </row>
    <row r="14" spans="1:14" x14ac:dyDescent="0.25">
      <c r="A14" s="45" t="s">
        <v>388</v>
      </c>
      <c r="B14" s="26" t="s">
        <v>409</v>
      </c>
      <c r="C14" s="27" t="s">
        <v>416</v>
      </c>
      <c r="D14" s="9">
        <v>0</v>
      </c>
      <c r="E14" s="67">
        <v>8.3799999999999999E-4</v>
      </c>
      <c r="F14" s="59">
        <v>8.3799999999999999E-4</v>
      </c>
      <c r="G14" s="59">
        <f t="shared" si="0"/>
        <v>0</v>
      </c>
      <c r="H14" s="15"/>
      <c r="I14" s="100"/>
      <c r="J14" s="83"/>
      <c r="K14" s="72"/>
      <c r="L14" s="83"/>
      <c r="M14" s="82"/>
      <c r="N14" s="21"/>
    </row>
    <row r="15" spans="1:14" x14ac:dyDescent="0.25">
      <c r="A15" s="46" t="s">
        <v>392</v>
      </c>
      <c r="B15" s="109" t="s">
        <v>410</v>
      </c>
      <c r="C15" s="28" t="s">
        <v>416</v>
      </c>
      <c r="D15" s="9">
        <v>0</v>
      </c>
      <c r="E15" s="68">
        <v>0</v>
      </c>
      <c r="F15" s="59">
        <v>0</v>
      </c>
      <c r="G15" s="79">
        <f t="shared" si="0"/>
        <v>0</v>
      </c>
      <c r="H15" s="84"/>
      <c r="I15" s="100"/>
      <c r="J15" s="83"/>
      <c r="K15" s="72"/>
      <c r="L15" s="83"/>
      <c r="M15" s="85"/>
      <c r="N15" s="21"/>
    </row>
    <row r="16" spans="1:14" ht="23.25" x14ac:dyDescent="0.25">
      <c r="A16" s="45" t="s">
        <v>419</v>
      </c>
      <c r="B16" s="25" t="s">
        <v>411</v>
      </c>
      <c r="C16" s="110" t="s">
        <v>417</v>
      </c>
      <c r="D16" s="9">
        <v>0</v>
      </c>
      <c r="E16" s="68">
        <v>0.09</v>
      </c>
      <c r="F16" s="59">
        <v>6.7873000000000003E-2</v>
      </c>
      <c r="G16" s="59">
        <f t="shared" si="0"/>
        <v>2.2126999999999994E-2</v>
      </c>
      <c r="I16" s="100"/>
      <c r="J16" s="83"/>
      <c r="K16" s="72"/>
      <c r="L16" s="83"/>
      <c r="M16" s="85"/>
      <c r="N16" s="21"/>
    </row>
    <row r="17" spans="1:14" ht="34.5" x14ac:dyDescent="0.25">
      <c r="A17" s="45" t="s">
        <v>388</v>
      </c>
      <c r="B17" s="26" t="s">
        <v>412</v>
      </c>
      <c r="C17" s="27" t="s">
        <v>418</v>
      </c>
      <c r="D17" s="9">
        <v>0</v>
      </c>
      <c r="E17" s="67">
        <v>3.0000000000000001E-3</v>
      </c>
      <c r="F17" s="59">
        <v>3.3909999999999999E-3</v>
      </c>
      <c r="G17" s="59">
        <f t="shared" si="0"/>
        <v>-3.9099999999999985E-4</v>
      </c>
      <c r="H17" s="15"/>
      <c r="I17" s="100"/>
      <c r="J17" s="83"/>
      <c r="K17" s="72"/>
      <c r="L17" s="83"/>
      <c r="M17" s="82"/>
      <c r="N17" s="21"/>
    </row>
    <row r="18" spans="1:14" ht="22.5" x14ac:dyDescent="0.25">
      <c r="A18" s="45" t="s">
        <v>382</v>
      </c>
      <c r="B18" s="26" t="s">
        <v>134</v>
      </c>
      <c r="C18" s="27" t="s">
        <v>141</v>
      </c>
      <c r="D18" s="9">
        <v>1</v>
      </c>
      <c r="E18" s="67">
        <v>50</v>
      </c>
      <c r="F18" s="59">
        <v>38.588944000000005</v>
      </c>
      <c r="G18" s="59">
        <f t="shared" si="0"/>
        <v>11.411055999999995</v>
      </c>
      <c r="H18" s="15"/>
      <c r="I18" s="100"/>
      <c r="J18" s="83"/>
      <c r="K18" s="72"/>
      <c r="L18" s="83"/>
      <c r="M18" s="82"/>
      <c r="N18" s="21"/>
    </row>
    <row r="19" spans="1:14" ht="22.5" x14ac:dyDescent="0.25">
      <c r="A19" s="45" t="s">
        <v>383</v>
      </c>
      <c r="B19" s="26" t="s">
        <v>135</v>
      </c>
      <c r="C19" s="27" t="s">
        <v>141</v>
      </c>
      <c r="D19" s="9">
        <v>1</v>
      </c>
      <c r="E19" s="67">
        <v>40</v>
      </c>
      <c r="F19" s="59">
        <v>31.404726999999998</v>
      </c>
      <c r="G19" s="59">
        <f t="shared" si="0"/>
        <v>8.5952730000000024</v>
      </c>
      <c r="I19" s="101"/>
      <c r="J19" s="83"/>
      <c r="K19" s="72"/>
      <c r="L19" s="83"/>
      <c r="M19" s="82"/>
      <c r="N19" s="21"/>
    </row>
    <row r="20" spans="1:14" ht="23.25" x14ac:dyDescent="0.25">
      <c r="A20" s="45" t="s">
        <v>388</v>
      </c>
      <c r="B20" s="26" t="s">
        <v>131</v>
      </c>
      <c r="C20" s="27" t="s">
        <v>141</v>
      </c>
      <c r="D20" s="9">
        <v>1</v>
      </c>
      <c r="E20" s="67">
        <v>40</v>
      </c>
      <c r="F20" s="59">
        <v>30.701883000000002</v>
      </c>
      <c r="G20" s="79">
        <f t="shared" si="0"/>
        <v>9.2981169999999977</v>
      </c>
      <c r="H20" s="21"/>
      <c r="I20" s="101"/>
      <c r="J20" s="83"/>
      <c r="K20" s="72"/>
      <c r="L20" s="83"/>
      <c r="M20" s="82"/>
      <c r="N20" s="21"/>
    </row>
    <row r="21" spans="1:14" ht="23.25" x14ac:dyDescent="0.25">
      <c r="A21" s="45" t="s">
        <v>388</v>
      </c>
      <c r="B21" s="26" t="s">
        <v>131</v>
      </c>
      <c r="C21" s="27" t="s">
        <v>141</v>
      </c>
      <c r="D21" s="9">
        <v>1</v>
      </c>
      <c r="E21" s="67">
        <v>40</v>
      </c>
      <c r="F21" s="59">
        <v>2.7195189999999996</v>
      </c>
      <c r="G21" s="59">
        <f>E21-F21</f>
        <v>37.280481000000002</v>
      </c>
      <c r="I21" s="101"/>
      <c r="J21" s="83"/>
      <c r="K21" s="72"/>
      <c r="L21" s="83"/>
      <c r="M21" s="82"/>
      <c r="N21" s="21"/>
    </row>
    <row r="22" spans="1:14" x14ac:dyDescent="0.25">
      <c r="A22" s="45" t="s">
        <v>383</v>
      </c>
      <c r="B22" s="26" t="s">
        <v>273</v>
      </c>
      <c r="C22" s="27" t="s">
        <v>61</v>
      </c>
      <c r="D22" s="9">
        <v>2</v>
      </c>
      <c r="E22" s="67">
        <v>6.6289999999999996</v>
      </c>
      <c r="F22" s="59">
        <v>6.5089860000000002</v>
      </c>
      <c r="G22" s="59">
        <f t="shared" ref="G22:G51" si="1">E22-F22</f>
        <v>0.1200139999999994</v>
      </c>
      <c r="H22" s="15"/>
      <c r="I22" s="101"/>
      <c r="J22" s="83"/>
      <c r="K22" s="72"/>
      <c r="L22" s="83"/>
      <c r="M22" s="82"/>
      <c r="N22" s="21"/>
    </row>
    <row r="23" spans="1:14" ht="23.25" x14ac:dyDescent="0.25">
      <c r="A23" s="45" t="s">
        <v>388</v>
      </c>
      <c r="B23" s="26" t="s">
        <v>132</v>
      </c>
      <c r="C23" s="27" t="s">
        <v>141</v>
      </c>
      <c r="D23" s="9">
        <v>2</v>
      </c>
      <c r="E23" s="67">
        <v>30</v>
      </c>
      <c r="F23" s="59">
        <v>16.172727999999999</v>
      </c>
      <c r="G23" s="59">
        <f t="shared" si="1"/>
        <v>13.827272000000001</v>
      </c>
      <c r="H23" s="15"/>
      <c r="I23" s="101"/>
      <c r="J23" s="83"/>
      <c r="K23" s="72"/>
      <c r="L23" s="83"/>
      <c r="M23" s="81"/>
      <c r="N23" s="21"/>
    </row>
    <row r="24" spans="1:14" ht="22.5" x14ac:dyDescent="0.25">
      <c r="A24" s="45" t="s">
        <v>392</v>
      </c>
      <c r="B24" s="26" t="s">
        <v>138</v>
      </c>
      <c r="C24" s="27" t="s">
        <v>141</v>
      </c>
      <c r="D24" s="9">
        <v>2</v>
      </c>
      <c r="E24" s="67">
        <v>30</v>
      </c>
      <c r="F24" s="59">
        <v>6.3329700000000004</v>
      </c>
      <c r="G24" s="79">
        <f t="shared" si="1"/>
        <v>23.66703</v>
      </c>
      <c r="H24" s="84"/>
      <c r="I24" s="101"/>
      <c r="J24" s="83"/>
      <c r="K24" s="72"/>
      <c r="L24" s="83"/>
      <c r="M24" s="82"/>
      <c r="N24" s="21"/>
    </row>
    <row r="25" spans="1:14" ht="23.25" x14ac:dyDescent="0.25">
      <c r="A25" s="45" t="s">
        <v>395</v>
      </c>
      <c r="B25" s="26" t="s">
        <v>140</v>
      </c>
      <c r="C25" s="27" t="s">
        <v>141</v>
      </c>
      <c r="D25" s="9">
        <v>2</v>
      </c>
      <c r="E25" s="68">
        <v>14</v>
      </c>
      <c r="F25" s="59">
        <v>9.5458179999999988</v>
      </c>
      <c r="G25" s="59">
        <f t="shared" si="1"/>
        <v>4.4541820000000012</v>
      </c>
      <c r="H25" s="15"/>
      <c r="I25" s="101"/>
      <c r="J25" s="83"/>
      <c r="K25" s="72"/>
      <c r="L25" s="83"/>
      <c r="M25" s="82"/>
      <c r="N25" s="21"/>
    </row>
    <row r="26" spans="1:14" x14ac:dyDescent="0.25">
      <c r="A26" s="45" t="s">
        <v>382</v>
      </c>
      <c r="B26" s="26" t="s">
        <v>270</v>
      </c>
      <c r="C26" s="27" t="s">
        <v>46</v>
      </c>
      <c r="D26" s="9">
        <v>3</v>
      </c>
      <c r="E26" s="68">
        <v>0.29349999999999998</v>
      </c>
      <c r="F26" s="59">
        <v>0.28434699999999996</v>
      </c>
      <c r="G26" s="79">
        <f t="shared" si="1"/>
        <v>9.1530000000000222E-3</v>
      </c>
      <c r="H26" s="84"/>
      <c r="I26" s="101"/>
      <c r="J26" s="83"/>
      <c r="K26" s="72"/>
      <c r="L26" s="83"/>
      <c r="M26" s="82"/>
      <c r="N26" s="21"/>
    </row>
    <row r="27" spans="1:14" ht="57" x14ac:dyDescent="0.25">
      <c r="A27" s="45" t="s">
        <v>383</v>
      </c>
      <c r="B27" s="26" t="s">
        <v>105</v>
      </c>
      <c r="C27" s="27" t="s">
        <v>346</v>
      </c>
      <c r="D27" s="9">
        <v>3</v>
      </c>
      <c r="E27" s="67">
        <v>1.4</v>
      </c>
      <c r="F27" s="59">
        <v>0.83671299999999993</v>
      </c>
      <c r="G27" s="59">
        <f t="shared" si="1"/>
        <v>0.56328699999999998</v>
      </c>
      <c r="H27" s="15"/>
      <c r="I27" s="102"/>
      <c r="J27" s="83"/>
      <c r="K27" s="21"/>
      <c r="L27" s="83"/>
      <c r="M27" s="82"/>
    </row>
    <row r="28" spans="1:14" ht="22.5" x14ac:dyDescent="0.25">
      <c r="A28" s="45" t="s">
        <v>384</v>
      </c>
      <c r="B28" s="26" t="s">
        <v>137</v>
      </c>
      <c r="C28" s="27" t="s">
        <v>141</v>
      </c>
      <c r="D28" s="9">
        <v>3</v>
      </c>
      <c r="E28" s="67">
        <v>0.6</v>
      </c>
      <c r="F28" s="59">
        <v>0.43251600000000001</v>
      </c>
      <c r="G28" s="59">
        <f t="shared" si="1"/>
        <v>0.16748399999999997</v>
      </c>
      <c r="H28" s="15"/>
      <c r="I28" s="102"/>
      <c r="J28" s="83"/>
      <c r="K28" s="21"/>
      <c r="L28" s="83"/>
      <c r="M28" s="82"/>
    </row>
    <row r="29" spans="1:14" ht="23.25" x14ac:dyDescent="0.25">
      <c r="A29" s="45" t="s">
        <v>388</v>
      </c>
      <c r="B29" s="26" t="s">
        <v>286</v>
      </c>
      <c r="C29" s="27" t="s">
        <v>35</v>
      </c>
      <c r="D29" s="9">
        <v>3</v>
      </c>
      <c r="E29" s="67">
        <v>3.9609999999999999</v>
      </c>
      <c r="F29" s="59">
        <v>3.2803679999999997</v>
      </c>
      <c r="G29" s="59">
        <f t="shared" si="1"/>
        <v>0.68063200000000013</v>
      </c>
      <c r="H29" s="15"/>
      <c r="I29" s="87"/>
      <c r="J29" s="83"/>
      <c r="K29" s="21"/>
      <c r="L29" s="83"/>
      <c r="M29" s="82"/>
    </row>
    <row r="30" spans="1:14" ht="23.25" x14ac:dyDescent="0.25">
      <c r="A30" s="45" t="s">
        <v>388</v>
      </c>
      <c r="B30" s="26" t="s">
        <v>287</v>
      </c>
      <c r="C30" s="27" t="s">
        <v>142</v>
      </c>
      <c r="D30" s="9">
        <v>3</v>
      </c>
      <c r="E30" s="67">
        <v>4.2610000000000001</v>
      </c>
      <c r="F30" s="59">
        <v>0.29416699999999996</v>
      </c>
      <c r="G30" s="59">
        <f t="shared" si="1"/>
        <v>3.9668330000000003</v>
      </c>
      <c r="I30" s="87"/>
      <c r="J30" s="83"/>
      <c r="K30" s="21"/>
      <c r="L30" s="83"/>
      <c r="M30" s="82"/>
    </row>
    <row r="31" spans="1:14" ht="23.25" x14ac:dyDescent="0.25">
      <c r="A31" s="47" t="s">
        <v>388</v>
      </c>
      <c r="B31" s="25" t="s">
        <v>407</v>
      </c>
      <c r="C31" s="27" t="s">
        <v>414</v>
      </c>
      <c r="D31" s="9">
        <v>3</v>
      </c>
      <c r="E31" s="67">
        <v>0.77</v>
      </c>
      <c r="F31" s="59">
        <v>0.75008600000000003</v>
      </c>
      <c r="G31" s="59">
        <f t="shared" si="1"/>
        <v>1.9913999999999987E-2</v>
      </c>
      <c r="I31" s="102"/>
      <c r="J31" s="83"/>
      <c r="K31" s="21"/>
      <c r="L31" s="83"/>
      <c r="M31" s="90"/>
    </row>
    <row r="32" spans="1:14" ht="23.25" x14ac:dyDescent="0.25">
      <c r="A32" s="45" t="s">
        <v>389</v>
      </c>
      <c r="B32" s="25" t="s">
        <v>291</v>
      </c>
      <c r="C32" s="27" t="s">
        <v>24</v>
      </c>
      <c r="D32" s="9">
        <v>3</v>
      </c>
      <c r="E32" s="67">
        <v>0.4</v>
      </c>
      <c r="F32" s="59">
        <v>0.53262500000000002</v>
      </c>
      <c r="G32" s="59">
        <f t="shared" si="1"/>
        <v>-0.13262499999999999</v>
      </c>
      <c r="I32" s="102"/>
      <c r="J32" s="83"/>
      <c r="K32" s="21"/>
      <c r="L32" s="83"/>
      <c r="M32" s="90"/>
    </row>
    <row r="33" spans="1:14" x14ac:dyDescent="0.25">
      <c r="A33" s="45" t="s">
        <v>382</v>
      </c>
      <c r="B33" s="26" t="s">
        <v>51</v>
      </c>
      <c r="C33" s="27" t="s">
        <v>52</v>
      </c>
      <c r="D33" s="9">
        <v>4</v>
      </c>
      <c r="E33" s="67">
        <v>0.9</v>
      </c>
      <c r="F33" s="59">
        <v>0.71975</v>
      </c>
      <c r="G33" s="59">
        <f t="shared" si="1"/>
        <v>0.18025000000000002</v>
      </c>
      <c r="H33" s="15"/>
      <c r="I33" s="102"/>
      <c r="J33" s="83"/>
      <c r="K33" s="21"/>
      <c r="L33" s="83"/>
      <c r="M33" s="82"/>
    </row>
    <row r="34" spans="1:14" x14ac:dyDescent="0.25">
      <c r="A34" s="45" t="s">
        <v>382</v>
      </c>
      <c r="B34" s="26" t="s">
        <v>55</v>
      </c>
      <c r="C34" s="27" t="s">
        <v>56</v>
      </c>
      <c r="D34" s="9">
        <v>4</v>
      </c>
      <c r="E34" s="67">
        <v>0.32</v>
      </c>
      <c r="F34" s="59">
        <v>0.14718899999999999</v>
      </c>
      <c r="G34" s="59">
        <f t="shared" si="1"/>
        <v>0.17281100000000002</v>
      </c>
      <c r="H34" s="15"/>
      <c r="I34" s="102"/>
      <c r="J34" s="83"/>
      <c r="K34" s="21"/>
      <c r="L34" s="83"/>
      <c r="M34" s="82"/>
      <c r="N34" s="21"/>
    </row>
    <row r="35" spans="1:14" x14ac:dyDescent="0.25">
      <c r="A35" s="45" t="s">
        <v>382</v>
      </c>
      <c r="B35" s="26" t="s">
        <v>47</v>
      </c>
      <c r="C35" s="27" t="s">
        <v>48</v>
      </c>
      <c r="D35" s="9">
        <v>4</v>
      </c>
      <c r="E35" s="68">
        <v>0.21</v>
      </c>
      <c r="F35" s="59">
        <v>0.168686</v>
      </c>
      <c r="G35" s="59">
        <f t="shared" si="1"/>
        <v>4.131399999999999E-2</v>
      </c>
      <c r="H35" s="15"/>
      <c r="I35" s="102"/>
      <c r="J35" s="83"/>
      <c r="K35" s="21"/>
      <c r="L35" s="83"/>
      <c r="M35" s="82"/>
    </row>
    <row r="36" spans="1:14" x14ac:dyDescent="0.25">
      <c r="A36" s="46" t="s">
        <v>382</v>
      </c>
      <c r="B36" s="109" t="s">
        <v>59</v>
      </c>
      <c r="C36" s="28" t="s">
        <v>60</v>
      </c>
      <c r="D36" s="9">
        <v>4</v>
      </c>
      <c r="E36" s="68">
        <v>0.3</v>
      </c>
      <c r="F36" s="59">
        <v>0.13136300000000001</v>
      </c>
      <c r="G36" s="59">
        <f t="shared" si="1"/>
        <v>0.16863699999999998</v>
      </c>
      <c r="I36" s="102"/>
      <c r="J36" s="83"/>
      <c r="K36" s="21"/>
      <c r="L36" s="83"/>
      <c r="M36" s="90"/>
    </row>
    <row r="37" spans="1:14" x14ac:dyDescent="0.25">
      <c r="A37" s="45" t="s">
        <v>382</v>
      </c>
      <c r="B37" s="26" t="s">
        <v>271</v>
      </c>
      <c r="C37" s="27" t="s">
        <v>341</v>
      </c>
      <c r="D37" s="9">
        <v>4</v>
      </c>
      <c r="E37" s="67">
        <v>4.5770000000000005E-2</v>
      </c>
      <c r="F37" s="59">
        <v>3.9755000000000006E-2</v>
      </c>
      <c r="G37" s="59">
        <f t="shared" si="1"/>
        <v>6.0149999999999995E-3</v>
      </c>
      <c r="I37" s="103"/>
      <c r="J37" s="83"/>
      <c r="K37" s="21"/>
      <c r="L37" s="83"/>
      <c r="M37" s="82"/>
    </row>
    <row r="38" spans="1:14" ht="22.5" x14ac:dyDescent="0.25">
      <c r="A38" s="45" t="s">
        <v>383</v>
      </c>
      <c r="B38" s="26" t="s">
        <v>68</v>
      </c>
      <c r="C38" s="27" t="s">
        <v>69</v>
      </c>
      <c r="D38" s="9">
        <v>4</v>
      </c>
      <c r="E38" s="67">
        <v>0.26</v>
      </c>
      <c r="F38" s="59">
        <v>0.20401</v>
      </c>
      <c r="G38" s="59">
        <f t="shared" si="1"/>
        <v>5.5990000000000012E-2</v>
      </c>
      <c r="I38" s="102"/>
      <c r="J38" s="83"/>
      <c r="K38" s="21"/>
      <c r="L38" s="83"/>
      <c r="M38" s="82"/>
      <c r="N38" s="21"/>
    </row>
    <row r="39" spans="1:14" ht="22.5" x14ac:dyDescent="0.25">
      <c r="A39" s="45" t="s">
        <v>383</v>
      </c>
      <c r="B39" s="26" t="s">
        <v>74</v>
      </c>
      <c r="C39" s="27" t="s">
        <v>342</v>
      </c>
      <c r="D39" s="9">
        <v>4</v>
      </c>
      <c r="E39" s="67">
        <v>0.170936</v>
      </c>
      <c r="F39" s="59">
        <v>0.15346299999999999</v>
      </c>
      <c r="G39" s="59">
        <f t="shared" si="1"/>
        <v>1.7473000000000016E-2</v>
      </c>
      <c r="I39" s="102"/>
      <c r="J39" s="83"/>
      <c r="K39" s="21"/>
      <c r="L39" s="83"/>
      <c r="M39" s="82"/>
      <c r="N39" s="21"/>
    </row>
    <row r="40" spans="1:14" x14ac:dyDescent="0.25">
      <c r="A40" s="45" t="s">
        <v>383</v>
      </c>
      <c r="B40" s="26" t="s">
        <v>89</v>
      </c>
      <c r="C40" s="27" t="s">
        <v>90</v>
      </c>
      <c r="D40" s="9">
        <v>4</v>
      </c>
      <c r="E40" s="67">
        <v>0.32</v>
      </c>
      <c r="F40" s="59">
        <v>0.30141600000000002</v>
      </c>
      <c r="G40" s="59">
        <f t="shared" si="1"/>
        <v>1.8583999999999989E-2</v>
      </c>
      <c r="H40" s="15"/>
      <c r="I40" s="102"/>
      <c r="J40" s="83"/>
      <c r="K40" s="21"/>
      <c r="L40" s="83"/>
      <c r="M40" s="82"/>
    </row>
    <row r="41" spans="1:14" x14ac:dyDescent="0.25">
      <c r="A41" s="45" t="s">
        <v>383</v>
      </c>
      <c r="B41" s="26" t="s">
        <v>66</v>
      </c>
      <c r="C41" s="27" t="s">
        <v>67</v>
      </c>
      <c r="D41" s="9">
        <v>4</v>
      </c>
      <c r="E41" s="67">
        <v>0.28000000000000003</v>
      </c>
      <c r="F41" s="59">
        <v>0.217004</v>
      </c>
      <c r="G41" s="59">
        <f t="shared" si="1"/>
        <v>6.2996000000000024E-2</v>
      </c>
      <c r="H41" s="15"/>
      <c r="I41" s="102"/>
      <c r="J41" s="83"/>
      <c r="K41" s="21"/>
      <c r="L41" s="83"/>
      <c r="M41" s="82"/>
    </row>
    <row r="42" spans="1:14" x14ac:dyDescent="0.25">
      <c r="A42" s="45" t="s">
        <v>383</v>
      </c>
      <c r="B42" s="26" t="s">
        <v>104</v>
      </c>
      <c r="C42" s="27" t="s">
        <v>343</v>
      </c>
      <c r="D42" s="9">
        <v>4</v>
      </c>
      <c r="E42" s="67">
        <v>9.5000000000000001E-2</v>
      </c>
      <c r="F42" s="59">
        <v>5.5011000000000004E-2</v>
      </c>
      <c r="G42" s="59">
        <f t="shared" si="1"/>
        <v>3.9988999999999997E-2</v>
      </c>
      <c r="H42" s="15"/>
      <c r="I42" s="102"/>
      <c r="J42" s="83"/>
      <c r="K42" s="21"/>
      <c r="L42" s="83"/>
      <c r="M42" s="82"/>
      <c r="N42" s="21"/>
    </row>
    <row r="43" spans="1:14" x14ac:dyDescent="0.25">
      <c r="A43" s="45" t="s">
        <v>383</v>
      </c>
      <c r="B43" s="109" t="s">
        <v>70</v>
      </c>
      <c r="C43" s="28" t="s">
        <v>71</v>
      </c>
      <c r="D43" s="9">
        <v>4</v>
      </c>
      <c r="E43" s="67">
        <v>2.2000000000000001E-3</v>
      </c>
      <c r="F43" s="59">
        <v>2.075E-3</v>
      </c>
      <c r="G43" s="59">
        <f t="shared" si="1"/>
        <v>1.2500000000000011E-4</v>
      </c>
      <c r="H43" s="15"/>
      <c r="I43" s="102"/>
      <c r="J43" s="83"/>
      <c r="K43" s="21"/>
      <c r="L43" s="83"/>
      <c r="M43" s="90"/>
    </row>
    <row r="44" spans="1:14" x14ac:dyDescent="0.25">
      <c r="A44" s="45" t="s">
        <v>383</v>
      </c>
      <c r="B44" s="26" t="s">
        <v>87</v>
      </c>
      <c r="C44" s="27" t="s">
        <v>88</v>
      </c>
      <c r="D44" s="9">
        <v>4</v>
      </c>
      <c r="E44" s="67">
        <v>4.7899999999999998E-2</v>
      </c>
      <c r="F44" s="59">
        <v>9.6636E-2</v>
      </c>
      <c r="G44" s="59">
        <f t="shared" si="1"/>
        <v>-4.8736000000000002E-2</v>
      </c>
      <c r="H44" s="15"/>
      <c r="I44" s="102"/>
      <c r="J44" s="83"/>
      <c r="K44" s="21"/>
      <c r="L44" s="83"/>
      <c r="M44" s="82"/>
    </row>
    <row r="45" spans="1:14" ht="23.25" x14ac:dyDescent="0.25">
      <c r="A45" s="45" t="s">
        <v>383</v>
      </c>
      <c r="B45" s="26" t="s">
        <v>275</v>
      </c>
      <c r="C45" s="27" t="s">
        <v>345</v>
      </c>
      <c r="D45" s="9">
        <v>4</v>
      </c>
      <c r="E45" s="68">
        <v>0.02</v>
      </c>
      <c r="F45" s="59">
        <v>2.4535000000000001E-2</v>
      </c>
      <c r="G45" s="59">
        <f t="shared" si="1"/>
        <v>-4.5350000000000008E-3</v>
      </c>
      <c r="H45" s="15"/>
      <c r="I45" s="104"/>
      <c r="J45" s="83"/>
      <c r="K45" s="21"/>
      <c r="L45" s="83"/>
      <c r="M45" s="82"/>
    </row>
    <row r="46" spans="1:14" ht="23.25" x14ac:dyDescent="0.25">
      <c r="A46" s="45" t="s">
        <v>383</v>
      </c>
      <c r="B46" s="25" t="s">
        <v>136</v>
      </c>
      <c r="C46" s="25" t="s">
        <v>141</v>
      </c>
      <c r="D46" s="9">
        <v>4</v>
      </c>
      <c r="E46" s="68">
        <v>0.3</v>
      </c>
      <c r="F46" s="59">
        <v>8.2406000000000007E-2</v>
      </c>
      <c r="G46" s="59">
        <f t="shared" si="1"/>
        <v>0.21759399999999998</v>
      </c>
      <c r="I46" s="104"/>
      <c r="J46" s="83"/>
      <c r="K46" s="21"/>
      <c r="L46" s="83"/>
      <c r="M46" s="82"/>
    </row>
    <row r="47" spans="1:14" x14ac:dyDescent="0.25">
      <c r="A47" s="45" t="s">
        <v>388</v>
      </c>
      <c r="B47" s="25" t="s">
        <v>288</v>
      </c>
      <c r="C47" s="25" t="s">
        <v>33</v>
      </c>
      <c r="D47" s="9">
        <v>4</v>
      </c>
      <c r="E47" s="67">
        <v>0.14000000000000001</v>
      </c>
      <c r="F47" s="59">
        <v>0.10378</v>
      </c>
      <c r="G47" s="59">
        <f t="shared" si="1"/>
        <v>3.6220000000000016E-2</v>
      </c>
      <c r="I47" s="102"/>
      <c r="J47" s="83"/>
      <c r="K47" s="21"/>
      <c r="L47" s="83"/>
      <c r="M47" s="92"/>
    </row>
    <row r="48" spans="1:14" x14ac:dyDescent="0.25">
      <c r="A48" s="45" t="s">
        <v>388</v>
      </c>
      <c r="B48" s="26" t="s">
        <v>289</v>
      </c>
      <c r="C48" s="27" t="s">
        <v>28</v>
      </c>
      <c r="D48" s="9">
        <v>4</v>
      </c>
      <c r="E48" s="67">
        <v>0.115</v>
      </c>
      <c r="F48" s="59">
        <v>8.8697999999999999E-2</v>
      </c>
      <c r="G48" s="59">
        <f t="shared" si="1"/>
        <v>2.6302000000000006E-2</v>
      </c>
      <c r="I48" s="102"/>
      <c r="J48" s="83"/>
      <c r="K48" s="21"/>
      <c r="L48" s="83"/>
      <c r="M48" s="82"/>
    </row>
    <row r="49" spans="1:13" x14ac:dyDescent="0.25">
      <c r="A49" s="45" t="s">
        <v>389</v>
      </c>
      <c r="B49" s="26" t="s">
        <v>292</v>
      </c>
      <c r="C49" s="27" t="s">
        <v>24</v>
      </c>
      <c r="D49" s="9">
        <v>4</v>
      </c>
      <c r="E49" s="67">
        <v>7.0000000000000007E-2</v>
      </c>
      <c r="F49" s="59">
        <v>4.3290999999999996E-2</v>
      </c>
      <c r="G49" s="59">
        <f t="shared" si="1"/>
        <v>2.6709000000000011E-2</v>
      </c>
      <c r="I49" s="102"/>
      <c r="J49" s="83"/>
      <c r="K49" s="21"/>
      <c r="L49" s="83"/>
      <c r="M49" s="82"/>
    </row>
    <row r="50" spans="1:13" x14ac:dyDescent="0.25">
      <c r="A50" s="45" t="s">
        <v>392</v>
      </c>
      <c r="B50" s="26" t="s">
        <v>427</v>
      </c>
      <c r="C50" s="27" t="s">
        <v>421</v>
      </c>
      <c r="D50" s="9">
        <v>4</v>
      </c>
      <c r="E50" s="67">
        <v>0.01</v>
      </c>
      <c r="F50" s="59">
        <v>2.6148000000000001E-2</v>
      </c>
      <c r="G50" s="59">
        <f t="shared" si="1"/>
        <v>-1.6148000000000003E-2</v>
      </c>
      <c r="I50" s="104"/>
      <c r="J50" s="83"/>
      <c r="K50" s="21"/>
      <c r="L50" s="83"/>
      <c r="M50" s="82"/>
    </row>
    <row r="51" spans="1:13" ht="23.25" x14ac:dyDescent="0.25">
      <c r="A51" s="45" t="s">
        <v>393</v>
      </c>
      <c r="B51" s="26" t="s">
        <v>297</v>
      </c>
      <c r="C51" s="27" t="s">
        <v>22</v>
      </c>
      <c r="D51" s="9">
        <v>4</v>
      </c>
      <c r="E51" s="67">
        <v>0.23857</v>
      </c>
      <c r="F51" s="59">
        <v>0.21768600000000002</v>
      </c>
      <c r="G51" s="59">
        <f t="shared" si="1"/>
        <v>2.0883999999999986E-2</v>
      </c>
      <c r="I51" s="102"/>
      <c r="J51" s="83"/>
      <c r="K51" s="21"/>
      <c r="L51" s="83"/>
      <c r="M51" s="82"/>
    </row>
    <row r="52" spans="1:13" ht="23.25" x14ac:dyDescent="0.25">
      <c r="A52" s="45" t="s">
        <v>394</v>
      </c>
      <c r="B52" s="25" t="s">
        <v>299</v>
      </c>
      <c r="C52" s="27" t="s">
        <v>24</v>
      </c>
      <c r="D52" s="9">
        <v>4</v>
      </c>
      <c r="E52" s="67">
        <v>0.115</v>
      </c>
      <c r="F52" s="59">
        <v>0.116143</v>
      </c>
      <c r="G52" s="59">
        <f t="shared" ref="G52:G81" si="2">E52-F52</f>
        <v>-1.1429999999999912E-3</v>
      </c>
      <c r="I52" s="102"/>
      <c r="J52" s="83"/>
      <c r="K52" s="21"/>
      <c r="L52" s="83"/>
      <c r="M52" s="90"/>
    </row>
    <row r="53" spans="1:13" ht="23.25" x14ac:dyDescent="0.25">
      <c r="A53" s="45" t="s">
        <v>395</v>
      </c>
      <c r="B53" s="25" t="s">
        <v>139</v>
      </c>
      <c r="C53" s="27" t="s">
        <v>141</v>
      </c>
      <c r="D53" s="9">
        <v>4</v>
      </c>
      <c r="E53" s="67">
        <v>0.1</v>
      </c>
      <c r="F53" s="59">
        <v>6.0239999999999998E-3</v>
      </c>
      <c r="G53" s="59">
        <f t="shared" si="2"/>
        <v>9.3976000000000004E-2</v>
      </c>
      <c r="I53" s="102"/>
      <c r="J53" s="83"/>
      <c r="K53" s="21"/>
      <c r="L53" s="83"/>
      <c r="M53" s="82"/>
    </row>
    <row r="54" spans="1:13" ht="23.25" x14ac:dyDescent="0.25">
      <c r="A54" s="45" t="s">
        <v>396</v>
      </c>
      <c r="B54" s="25" t="s">
        <v>302</v>
      </c>
      <c r="C54" s="110" t="s">
        <v>20</v>
      </c>
      <c r="D54" s="9">
        <v>4</v>
      </c>
      <c r="E54" s="67">
        <v>0.25142999999999999</v>
      </c>
      <c r="F54" s="59">
        <v>0.26849499999999998</v>
      </c>
      <c r="G54" s="59">
        <f t="shared" si="2"/>
        <v>-1.7064999999999997E-2</v>
      </c>
      <c r="I54" s="102"/>
      <c r="J54" s="83"/>
      <c r="K54" s="21"/>
      <c r="L54" s="83"/>
      <c r="M54" s="82"/>
    </row>
    <row r="55" spans="1:13" ht="23.25" x14ac:dyDescent="0.25">
      <c r="A55" s="45" t="s">
        <v>397</v>
      </c>
      <c r="B55" s="25" t="s">
        <v>304</v>
      </c>
      <c r="C55" s="110" t="s">
        <v>20</v>
      </c>
      <c r="D55" s="9">
        <v>4</v>
      </c>
      <c r="E55" s="68">
        <v>9.0733999999999995E-2</v>
      </c>
      <c r="F55" s="59">
        <v>0.115951</v>
      </c>
      <c r="G55" s="59">
        <f t="shared" si="2"/>
        <v>-2.5217000000000003E-2</v>
      </c>
      <c r="I55" s="102"/>
      <c r="J55" s="83"/>
      <c r="K55" s="21"/>
      <c r="L55" s="83"/>
      <c r="M55" s="90"/>
    </row>
    <row r="56" spans="1:13" ht="22.5" x14ac:dyDescent="0.25">
      <c r="A56" s="45" t="s">
        <v>382</v>
      </c>
      <c r="B56" s="26" t="s">
        <v>437</v>
      </c>
      <c r="C56" s="27" t="s">
        <v>442</v>
      </c>
      <c r="D56" s="9">
        <v>5</v>
      </c>
      <c r="E56" s="68">
        <v>1E-3</v>
      </c>
      <c r="F56" s="59">
        <v>2.2100000000000001E-4</v>
      </c>
      <c r="G56" s="59">
        <f t="shared" si="2"/>
        <v>7.7899999999999996E-4</v>
      </c>
      <c r="I56" s="102"/>
      <c r="J56" s="83"/>
      <c r="K56" s="21"/>
      <c r="L56" s="83"/>
      <c r="M56" s="82"/>
    </row>
    <row r="57" spans="1:13" x14ac:dyDescent="0.25">
      <c r="A57" s="45" t="s">
        <v>382</v>
      </c>
      <c r="B57" s="26" t="s">
        <v>49</v>
      </c>
      <c r="C57" s="27" t="s">
        <v>50</v>
      </c>
      <c r="D57" s="9">
        <v>5</v>
      </c>
      <c r="E57" s="67">
        <v>1.6E-2</v>
      </c>
      <c r="F57" s="59">
        <v>1.4957000000000002E-2</v>
      </c>
      <c r="G57" s="59">
        <f t="shared" si="2"/>
        <v>1.0429999999999988E-3</v>
      </c>
      <c r="I57" s="102"/>
      <c r="J57" s="83"/>
      <c r="K57" s="21"/>
      <c r="L57" s="83"/>
      <c r="M57" s="82"/>
    </row>
    <row r="58" spans="1:13" x14ac:dyDescent="0.25">
      <c r="A58" s="45" t="s">
        <v>382</v>
      </c>
      <c r="B58" s="26" t="s">
        <v>121</v>
      </c>
      <c r="C58" s="27" t="s">
        <v>340</v>
      </c>
      <c r="D58" s="9">
        <v>5</v>
      </c>
      <c r="E58" s="67">
        <v>0</v>
      </c>
      <c r="F58" s="59">
        <v>1.4711999999999999E-2</v>
      </c>
      <c r="G58" s="59">
        <f t="shared" si="2"/>
        <v>-1.4711999999999999E-2</v>
      </c>
      <c r="I58" s="104"/>
      <c r="J58" s="83"/>
      <c r="K58" s="21"/>
      <c r="L58" s="83"/>
      <c r="M58" s="82"/>
    </row>
    <row r="59" spans="1:13" x14ac:dyDescent="0.25">
      <c r="A59" s="45" t="s">
        <v>382</v>
      </c>
      <c r="B59" s="26" t="s">
        <v>53</v>
      </c>
      <c r="C59" s="27" t="s">
        <v>54</v>
      </c>
      <c r="D59" s="9">
        <v>5</v>
      </c>
      <c r="E59" s="67">
        <v>0.08</v>
      </c>
      <c r="F59" s="59">
        <v>4.9680999999999996E-2</v>
      </c>
      <c r="G59" s="59">
        <f t="shared" si="2"/>
        <v>3.0319000000000006E-2</v>
      </c>
      <c r="I59" s="102"/>
      <c r="J59" s="83"/>
      <c r="K59" s="21"/>
      <c r="L59" s="83"/>
      <c r="M59" s="82"/>
    </row>
    <row r="60" spans="1:13" x14ac:dyDescent="0.25">
      <c r="A60" s="45" t="s">
        <v>383</v>
      </c>
      <c r="B60" s="26" t="s">
        <v>274</v>
      </c>
      <c r="C60" s="27" t="s">
        <v>72</v>
      </c>
      <c r="D60" s="9">
        <v>5</v>
      </c>
      <c r="E60" s="67">
        <v>0.01</v>
      </c>
      <c r="F60" s="59">
        <v>1.1835E-2</v>
      </c>
      <c r="G60" s="59">
        <f t="shared" si="2"/>
        <v>-1.8349999999999998E-3</v>
      </c>
      <c r="I60" s="102"/>
      <c r="J60" s="83"/>
      <c r="K60" s="21"/>
      <c r="L60" s="83"/>
      <c r="M60" s="82"/>
    </row>
    <row r="61" spans="1:13" ht="22.5" x14ac:dyDescent="0.25">
      <c r="A61" s="45" t="s">
        <v>383</v>
      </c>
      <c r="B61" s="26" t="s">
        <v>64</v>
      </c>
      <c r="C61" s="27" t="s">
        <v>344</v>
      </c>
      <c r="D61" s="9">
        <v>5</v>
      </c>
      <c r="E61" s="67">
        <v>5.0000000000000001E-3</v>
      </c>
      <c r="F61" s="59">
        <v>3.705E-3</v>
      </c>
      <c r="G61" s="59">
        <f t="shared" si="2"/>
        <v>1.2950000000000001E-3</v>
      </c>
      <c r="I61" s="102"/>
      <c r="J61" s="83"/>
      <c r="K61" s="21"/>
      <c r="L61" s="83"/>
      <c r="M61" s="82"/>
    </row>
    <row r="62" spans="1:13" ht="33.75" x14ac:dyDescent="0.25">
      <c r="A62" s="45" t="s">
        <v>383</v>
      </c>
      <c r="B62" s="26" t="s">
        <v>65</v>
      </c>
      <c r="C62" s="27" t="s">
        <v>347</v>
      </c>
      <c r="D62" s="9">
        <v>5</v>
      </c>
      <c r="E62" s="67">
        <v>1.4999999999999999E-2</v>
      </c>
      <c r="F62" s="59">
        <v>1.1227000000000001E-2</v>
      </c>
      <c r="G62" s="59">
        <f t="shared" si="2"/>
        <v>3.7729999999999986E-3</v>
      </c>
      <c r="I62" s="102"/>
      <c r="J62" s="83"/>
      <c r="K62" s="21"/>
      <c r="L62" s="83"/>
      <c r="M62" s="82"/>
    </row>
    <row r="63" spans="1:13" x14ac:dyDescent="0.25">
      <c r="A63" s="45" t="s">
        <v>383</v>
      </c>
      <c r="B63" s="26" t="s">
        <v>124</v>
      </c>
      <c r="C63" s="27" t="s">
        <v>127</v>
      </c>
      <c r="D63" s="9">
        <v>5</v>
      </c>
      <c r="E63" s="67">
        <v>0</v>
      </c>
      <c r="F63" s="59">
        <v>6.2740000000000001E-3</v>
      </c>
      <c r="G63" s="59">
        <f t="shared" si="2"/>
        <v>-6.2740000000000001E-3</v>
      </c>
      <c r="I63" s="102"/>
      <c r="J63" s="83"/>
      <c r="K63" s="21"/>
      <c r="L63" s="83"/>
      <c r="M63" s="82"/>
    </row>
    <row r="64" spans="1:13" x14ac:dyDescent="0.25">
      <c r="A64" s="45" t="s">
        <v>383</v>
      </c>
      <c r="B64" s="25" t="s">
        <v>406</v>
      </c>
      <c r="C64" s="110" t="s">
        <v>413</v>
      </c>
      <c r="D64" s="9">
        <v>5</v>
      </c>
      <c r="E64" s="67">
        <v>3.0100000000000002E-2</v>
      </c>
      <c r="F64" s="59">
        <v>2.1932E-2</v>
      </c>
      <c r="G64" s="59">
        <f t="shared" si="2"/>
        <v>8.1680000000000016E-3</v>
      </c>
      <c r="H64" s="16"/>
      <c r="I64" s="102"/>
      <c r="J64" s="83"/>
      <c r="K64" s="21"/>
      <c r="L64" s="83"/>
      <c r="M64" s="90"/>
    </row>
    <row r="65" spans="1:13" ht="22.5" x14ac:dyDescent="0.25">
      <c r="A65" s="46" t="s">
        <v>383</v>
      </c>
      <c r="B65" s="109" t="s">
        <v>62</v>
      </c>
      <c r="C65" s="28" t="s">
        <v>63</v>
      </c>
      <c r="D65" s="9">
        <v>5</v>
      </c>
      <c r="E65" s="68">
        <v>1.4E-2</v>
      </c>
      <c r="F65" s="59">
        <v>1.5910999999999998E-2</v>
      </c>
      <c r="G65" s="59">
        <f t="shared" si="2"/>
        <v>-1.9109999999999978E-3</v>
      </c>
      <c r="I65" s="102"/>
      <c r="J65" s="83"/>
      <c r="K65" s="21"/>
      <c r="L65" s="83"/>
      <c r="M65" s="90"/>
    </row>
    <row r="66" spans="1:13" ht="23.25" x14ac:dyDescent="0.25">
      <c r="A66" s="45" t="s">
        <v>383</v>
      </c>
      <c r="B66" s="26" t="s">
        <v>428</v>
      </c>
      <c r="C66" s="27" t="s">
        <v>422</v>
      </c>
      <c r="D66" s="9">
        <v>5</v>
      </c>
      <c r="E66" s="68">
        <v>0</v>
      </c>
      <c r="F66" s="59">
        <v>8.9800000000000004E-4</v>
      </c>
      <c r="G66" s="59">
        <f t="shared" si="2"/>
        <v>-8.9800000000000004E-4</v>
      </c>
      <c r="I66" s="102"/>
      <c r="J66" s="83"/>
      <c r="K66" s="21"/>
      <c r="L66" s="83"/>
      <c r="M66" s="82"/>
    </row>
    <row r="67" spans="1:13" ht="23.25" x14ac:dyDescent="0.25">
      <c r="A67" s="45" t="s">
        <v>386</v>
      </c>
      <c r="B67" s="26" t="s">
        <v>26</v>
      </c>
      <c r="C67" s="27" t="s">
        <v>353</v>
      </c>
      <c r="D67" s="9">
        <v>5</v>
      </c>
      <c r="E67" s="67">
        <v>6.4999999999999997E-3</v>
      </c>
      <c r="F67" s="59">
        <v>6.1380000000000002E-3</v>
      </c>
      <c r="G67" s="59">
        <f t="shared" si="2"/>
        <v>3.6199999999999947E-4</v>
      </c>
      <c r="I67" s="104"/>
      <c r="J67" s="83"/>
      <c r="K67" s="21"/>
      <c r="L67" s="83"/>
      <c r="M67" s="82"/>
    </row>
    <row r="68" spans="1:13" x14ac:dyDescent="0.25">
      <c r="A68" s="45" t="s">
        <v>386</v>
      </c>
      <c r="B68" s="26" t="s">
        <v>438</v>
      </c>
      <c r="C68" s="27" t="s">
        <v>443</v>
      </c>
      <c r="D68" s="9">
        <v>5</v>
      </c>
      <c r="E68" s="67">
        <v>8.5000000000000006E-2</v>
      </c>
      <c r="F68" s="59">
        <v>6.1768999999999998E-2</v>
      </c>
      <c r="G68" s="59">
        <f t="shared" si="2"/>
        <v>2.3231000000000009E-2</v>
      </c>
      <c r="I68" s="102"/>
      <c r="J68" s="83"/>
      <c r="K68" s="21"/>
      <c r="L68" s="83"/>
      <c r="M68" s="82"/>
    </row>
    <row r="69" spans="1:13" x14ac:dyDescent="0.25">
      <c r="A69" s="45" t="s">
        <v>388</v>
      </c>
      <c r="B69" s="26" t="s">
        <v>38</v>
      </c>
      <c r="C69" s="27" t="s">
        <v>39</v>
      </c>
      <c r="D69" s="9">
        <v>5</v>
      </c>
      <c r="E69" s="67">
        <v>0.02</v>
      </c>
      <c r="F69" s="59">
        <v>1.6367999999999997E-2</v>
      </c>
      <c r="G69" s="59">
        <f t="shared" si="2"/>
        <v>3.6320000000000033E-3</v>
      </c>
      <c r="I69" s="102"/>
      <c r="J69" s="83"/>
      <c r="K69" s="21"/>
      <c r="L69" s="83"/>
      <c r="M69" s="82"/>
    </row>
    <row r="70" spans="1:13" x14ac:dyDescent="0.25">
      <c r="A70" s="45" t="s">
        <v>388</v>
      </c>
      <c r="B70" s="26" t="s">
        <v>42</v>
      </c>
      <c r="C70" s="27" t="s">
        <v>43</v>
      </c>
      <c r="D70" s="9">
        <v>5</v>
      </c>
      <c r="E70" s="67">
        <v>0.02</v>
      </c>
      <c r="F70" s="59">
        <v>1.6063999999999998E-2</v>
      </c>
      <c r="G70" s="59">
        <f t="shared" si="2"/>
        <v>3.936000000000002E-3</v>
      </c>
      <c r="H70" s="15"/>
      <c r="I70" s="104"/>
      <c r="J70" s="83"/>
      <c r="K70" s="21"/>
      <c r="L70" s="83"/>
      <c r="M70" s="82"/>
    </row>
    <row r="71" spans="1:13" x14ac:dyDescent="0.25">
      <c r="A71" s="45" t="s">
        <v>388</v>
      </c>
      <c r="B71" s="26" t="s">
        <v>36</v>
      </c>
      <c r="C71" s="27" t="s">
        <v>37</v>
      </c>
      <c r="D71" s="9">
        <v>5</v>
      </c>
      <c r="E71" s="67">
        <v>8.83E-4</v>
      </c>
      <c r="F71" s="59">
        <v>4.6500000000000003E-4</v>
      </c>
      <c r="G71" s="59">
        <f t="shared" si="2"/>
        <v>4.1799999999999997E-4</v>
      </c>
      <c r="H71" s="15"/>
      <c r="I71" s="102"/>
      <c r="J71" s="83"/>
      <c r="K71" s="21"/>
      <c r="L71" s="83"/>
      <c r="M71" s="82"/>
    </row>
    <row r="72" spans="1:13" x14ac:dyDescent="0.25">
      <c r="A72" s="45" t="s">
        <v>388</v>
      </c>
      <c r="B72" s="26" t="s">
        <v>40</v>
      </c>
      <c r="C72" s="27" t="s">
        <v>41</v>
      </c>
      <c r="D72" s="9">
        <v>5</v>
      </c>
      <c r="E72" s="67">
        <v>1.5E-3</v>
      </c>
      <c r="F72" s="59">
        <v>8.209999999999999E-4</v>
      </c>
      <c r="G72" s="59">
        <f t="shared" si="2"/>
        <v>6.7900000000000013E-4</v>
      </c>
      <c r="H72" s="15"/>
      <c r="I72" s="102"/>
      <c r="J72" s="83"/>
      <c r="K72" s="21"/>
      <c r="L72" s="83"/>
      <c r="M72" s="82"/>
    </row>
    <row r="73" spans="1:13" ht="23.25" x14ac:dyDescent="0.25">
      <c r="A73" s="45" t="s">
        <v>388</v>
      </c>
      <c r="B73" s="26" t="s">
        <v>143</v>
      </c>
      <c r="C73" s="27" t="s">
        <v>423</v>
      </c>
      <c r="D73" s="9">
        <v>5</v>
      </c>
      <c r="E73" s="67">
        <v>0.09</v>
      </c>
      <c r="F73" s="59">
        <v>5.8423000000000003E-2</v>
      </c>
      <c r="G73" s="59">
        <f t="shared" si="2"/>
        <v>3.1576999999999994E-2</v>
      </c>
      <c r="H73" s="15"/>
      <c r="I73" s="102"/>
      <c r="J73" s="83"/>
      <c r="K73" s="21"/>
      <c r="L73" s="83"/>
      <c r="M73" s="82"/>
    </row>
    <row r="74" spans="1:13" x14ac:dyDescent="0.25">
      <c r="A74" s="45" t="s">
        <v>388</v>
      </c>
      <c r="B74" s="26" t="s">
        <v>408</v>
      </c>
      <c r="C74" s="27" t="s">
        <v>415</v>
      </c>
      <c r="D74" s="9">
        <v>5</v>
      </c>
      <c r="E74" s="67">
        <v>0.06</v>
      </c>
      <c r="F74" s="59">
        <v>5.7017999999999999E-2</v>
      </c>
      <c r="G74" s="59">
        <f t="shared" si="2"/>
        <v>2.9819999999999985E-3</v>
      </c>
      <c r="H74" s="15"/>
      <c r="I74" s="102"/>
      <c r="J74" s="83"/>
      <c r="K74" s="21"/>
      <c r="L74" s="83"/>
      <c r="M74" s="82"/>
    </row>
    <row r="75" spans="1:13" ht="45.75" x14ac:dyDescent="0.25">
      <c r="A75" s="45" t="s">
        <v>395</v>
      </c>
      <c r="B75" s="26" t="s">
        <v>300</v>
      </c>
      <c r="C75" s="27" t="s">
        <v>125</v>
      </c>
      <c r="D75" s="9">
        <v>5</v>
      </c>
      <c r="E75" s="68">
        <v>1.4189999999999999E-2</v>
      </c>
      <c r="F75" s="59">
        <v>1.6832999999999997E-2</v>
      </c>
      <c r="G75" s="59">
        <f t="shared" si="2"/>
        <v>-2.6429999999999978E-3</v>
      </c>
      <c r="H75" s="15"/>
      <c r="I75" s="102"/>
      <c r="J75" s="83"/>
      <c r="K75" s="21"/>
      <c r="L75" s="83"/>
      <c r="M75" s="82"/>
    </row>
    <row r="76" spans="1:13" ht="23.25" x14ac:dyDescent="0.25">
      <c r="A76" s="45" t="s">
        <v>388</v>
      </c>
      <c r="B76" s="26" t="s">
        <v>324</v>
      </c>
      <c r="C76" s="27" t="s">
        <v>34</v>
      </c>
      <c r="D76" s="9">
        <v>5</v>
      </c>
      <c r="E76" s="68">
        <v>1.6E-2</v>
      </c>
      <c r="F76" s="59">
        <v>1.583E-2</v>
      </c>
      <c r="G76" s="59">
        <f t="shared" si="2"/>
        <v>1.7000000000000001E-4</v>
      </c>
      <c r="H76" s="15"/>
      <c r="I76" s="102"/>
      <c r="J76" s="83"/>
      <c r="K76" s="21"/>
      <c r="L76" s="83"/>
      <c r="M76" s="82"/>
    </row>
    <row r="77" spans="1:13" x14ac:dyDescent="0.25">
      <c r="A77" s="45" t="s">
        <v>388</v>
      </c>
      <c r="B77" s="26" t="s">
        <v>332</v>
      </c>
      <c r="C77" s="27" t="s">
        <v>375</v>
      </c>
      <c r="D77" s="9">
        <v>5</v>
      </c>
      <c r="E77" s="67">
        <v>5.5000000000000003E-4</v>
      </c>
      <c r="F77" s="59">
        <v>5.5400000000000002E-4</v>
      </c>
      <c r="G77" s="59">
        <f t="shared" si="2"/>
        <v>-3.9999999999999888E-6</v>
      </c>
      <c r="H77" s="15"/>
      <c r="I77" s="102"/>
      <c r="J77" s="83"/>
      <c r="K77" s="21"/>
      <c r="L77" s="83"/>
      <c r="M77" s="82"/>
    </row>
    <row r="78" spans="1:13" ht="23.25" x14ac:dyDescent="0.25">
      <c r="A78" s="45" t="s">
        <v>382</v>
      </c>
      <c r="B78" s="26" t="s">
        <v>57</v>
      </c>
      <c r="C78" s="27" t="s">
        <v>58</v>
      </c>
      <c r="D78" s="9">
        <v>6</v>
      </c>
      <c r="E78" s="67">
        <v>5.0000000000000001E-4</v>
      </c>
      <c r="F78" s="59">
        <v>4.64E-4</v>
      </c>
      <c r="G78" s="59">
        <f t="shared" si="2"/>
        <v>3.6000000000000008E-5</v>
      </c>
      <c r="H78" s="15"/>
      <c r="I78" s="102"/>
      <c r="J78" s="83"/>
      <c r="K78" s="21"/>
      <c r="L78" s="83"/>
      <c r="M78" s="82"/>
    </row>
    <row r="79" spans="1:13" x14ac:dyDescent="0.25">
      <c r="A79" s="45" t="s">
        <v>383</v>
      </c>
      <c r="B79" s="26" t="s">
        <v>73</v>
      </c>
      <c r="C79" s="27" t="s">
        <v>72</v>
      </c>
      <c r="D79" s="9">
        <v>6</v>
      </c>
      <c r="E79" s="67">
        <v>1.5E-3</v>
      </c>
      <c r="F79" s="59">
        <v>1.093E-3</v>
      </c>
      <c r="G79" s="59">
        <f t="shared" si="2"/>
        <v>4.0700000000000003E-4</v>
      </c>
      <c r="H79" s="15"/>
      <c r="I79" s="102"/>
      <c r="J79" s="83"/>
      <c r="K79" s="21"/>
      <c r="L79" s="83"/>
      <c r="M79" s="82"/>
    </row>
    <row r="80" spans="1:13" ht="23.25" x14ac:dyDescent="0.25">
      <c r="A80" s="45" t="s">
        <v>383</v>
      </c>
      <c r="B80" s="26" t="s">
        <v>431</v>
      </c>
      <c r="C80" s="27" t="s">
        <v>434</v>
      </c>
      <c r="D80" s="9">
        <v>6</v>
      </c>
      <c r="E80" s="67">
        <v>2.2000000000000001E-3</v>
      </c>
      <c r="F80" s="59">
        <v>1.65E-4</v>
      </c>
      <c r="G80" s="59">
        <f t="shared" si="2"/>
        <v>2.0350000000000004E-3</v>
      </c>
      <c r="H80" s="15"/>
      <c r="I80" s="104"/>
      <c r="J80" s="83"/>
      <c r="K80" s="21"/>
      <c r="L80" s="83"/>
      <c r="M80" s="82"/>
    </row>
    <row r="81" spans="1:13" ht="22.5" x14ac:dyDescent="0.25">
      <c r="A81" s="45" t="s">
        <v>387</v>
      </c>
      <c r="B81" s="26" t="s">
        <v>284</v>
      </c>
      <c r="C81" s="27" t="s">
        <v>354</v>
      </c>
      <c r="D81" s="9">
        <v>6</v>
      </c>
      <c r="E81" s="67">
        <v>8.6400000000000001E-3</v>
      </c>
      <c r="F81" s="59">
        <v>2.6680000000000002E-3</v>
      </c>
      <c r="G81" s="59">
        <f t="shared" si="2"/>
        <v>5.9719999999999999E-3</v>
      </c>
      <c r="H81" s="15"/>
      <c r="I81" s="104"/>
      <c r="J81" s="83"/>
      <c r="K81" s="21"/>
      <c r="L81" s="83"/>
      <c r="M81" s="82"/>
    </row>
    <row r="82" spans="1:13" x14ac:dyDescent="0.25">
      <c r="A82" s="45" t="s">
        <v>388</v>
      </c>
      <c r="B82" s="26" t="s">
        <v>44</v>
      </c>
      <c r="C82" s="27" t="s">
        <v>45</v>
      </c>
      <c r="D82" s="9">
        <v>6</v>
      </c>
      <c r="E82" s="67">
        <v>4.0000000000000001E-3</v>
      </c>
      <c r="F82" s="59">
        <v>2.0630000000000002E-3</v>
      </c>
      <c r="G82" s="59">
        <f t="shared" ref="G82:G113" si="3">E82-F82</f>
        <v>1.9369999999999999E-3</v>
      </c>
      <c r="H82" s="15"/>
      <c r="I82" s="102"/>
      <c r="J82" s="83"/>
      <c r="K82" s="21"/>
      <c r="L82" s="83"/>
      <c r="M82" s="82"/>
    </row>
    <row r="83" spans="1:13" ht="23.25" x14ac:dyDescent="0.25">
      <c r="A83" s="45" t="s">
        <v>13</v>
      </c>
      <c r="B83" s="26" t="s">
        <v>420</v>
      </c>
      <c r="C83" s="27" t="s">
        <v>19</v>
      </c>
      <c r="D83" s="9">
        <v>6</v>
      </c>
      <c r="E83" s="67">
        <v>2E-3</v>
      </c>
      <c r="F83" s="59">
        <v>8.5300000000000003E-4</v>
      </c>
      <c r="G83" s="59">
        <f t="shared" si="3"/>
        <v>1.147E-3</v>
      </c>
      <c r="H83" s="15"/>
      <c r="I83" s="102"/>
      <c r="J83" s="83"/>
      <c r="K83" s="21"/>
      <c r="L83" s="83"/>
      <c r="M83" s="82"/>
    </row>
    <row r="84" spans="1:13" x14ac:dyDescent="0.25">
      <c r="A84" s="45" t="s">
        <v>389</v>
      </c>
      <c r="B84" s="26" t="s">
        <v>310</v>
      </c>
      <c r="C84" s="27" t="s">
        <v>359</v>
      </c>
      <c r="D84" s="9">
        <v>6</v>
      </c>
      <c r="E84" s="67">
        <v>2.2000000000000001E-3</v>
      </c>
      <c r="F84" s="59">
        <v>1.921E-3</v>
      </c>
      <c r="G84" s="59">
        <f t="shared" si="3"/>
        <v>2.7900000000000017E-4</v>
      </c>
      <c r="H84" s="15"/>
      <c r="I84" s="102"/>
      <c r="J84" s="83"/>
      <c r="K84" s="21"/>
      <c r="L84" s="83"/>
      <c r="M84" s="91"/>
    </row>
    <row r="85" spans="1:13" x14ac:dyDescent="0.25">
      <c r="A85" s="45" t="s">
        <v>388</v>
      </c>
      <c r="B85" s="26" t="s">
        <v>313</v>
      </c>
      <c r="C85" s="27" t="s">
        <v>362</v>
      </c>
      <c r="D85" s="9">
        <v>6</v>
      </c>
      <c r="E85" s="68">
        <v>4.0000000000000001E-3</v>
      </c>
      <c r="F85" s="59">
        <v>2.3940000000000003E-3</v>
      </c>
      <c r="G85" s="59">
        <f t="shared" si="3"/>
        <v>1.6059999999999998E-3</v>
      </c>
      <c r="H85" s="15"/>
      <c r="I85" s="102"/>
      <c r="J85" s="83"/>
      <c r="K85" s="21"/>
      <c r="L85" s="83"/>
      <c r="M85" s="82"/>
    </row>
    <row r="86" spans="1:13" ht="23.25" x14ac:dyDescent="0.25">
      <c r="A86" s="45" t="s">
        <v>388</v>
      </c>
      <c r="B86" s="26" t="s">
        <v>432</v>
      </c>
      <c r="C86" s="27" t="s">
        <v>435</v>
      </c>
      <c r="D86" s="9">
        <v>6</v>
      </c>
      <c r="E86" s="68">
        <v>0</v>
      </c>
      <c r="F86" s="59">
        <v>1.3800000000000002E-4</v>
      </c>
      <c r="G86" s="59">
        <f t="shared" si="3"/>
        <v>-1.3800000000000002E-4</v>
      </c>
      <c r="H86" s="15"/>
      <c r="I86" s="102"/>
      <c r="J86" s="83"/>
      <c r="K86" s="21"/>
      <c r="L86" s="83"/>
      <c r="M86" s="82"/>
    </row>
    <row r="87" spans="1:13" x14ac:dyDescent="0.25">
      <c r="A87" s="45" t="s">
        <v>388</v>
      </c>
      <c r="B87" s="26" t="s">
        <v>314</v>
      </c>
      <c r="C87" s="27" t="s">
        <v>32</v>
      </c>
      <c r="D87" s="9">
        <v>6</v>
      </c>
      <c r="E87" s="67">
        <v>2.5999999999999999E-3</v>
      </c>
      <c r="F87" s="59">
        <v>1.928E-3</v>
      </c>
      <c r="G87" s="59">
        <f t="shared" si="3"/>
        <v>6.7199999999999985E-4</v>
      </c>
      <c r="H87" s="15"/>
      <c r="I87" s="102"/>
      <c r="J87" s="83"/>
      <c r="K87" s="21"/>
      <c r="L87" s="83"/>
      <c r="M87" s="82"/>
    </row>
    <row r="88" spans="1:13" ht="22.5" x14ac:dyDescent="0.25">
      <c r="A88" s="45" t="s">
        <v>389</v>
      </c>
      <c r="B88" s="26" t="s">
        <v>315</v>
      </c>
      <c r="C88" s="27" t="s">
        <v>25</v>
      </c>
      <c r="D88" s="9">
        <v>6</v>
      </c>
      <c r="E88" s="67">
        <v>2.5000000000000001E-3</v>
      </c>
      <c r="F88" s="59">
        <v>1.776E-3</v>
      </c>
      <c r="G88" s="59">
        <f t="shared" si="3"/>
        <v>7.2400000000000003E-4</v>
      </c>
      <c r="H88" s="15"/>
      <c r="I88" s="102"/>
      <c r="J88" s="83"/>
      <c r="K88" s="21"/>
      <c r="L88" s="83"/>
      <c r="M88" s="82"/>
    </row>
    <row r="89" spans="1:13" ht="22.5" x14ac:dyDescent="0.25">
      <c r="A89" s="45" t="s">
        <v>388</v>
      </c>
      <c r="B89" s="26" t="s">
        <v>319</v>
      </c>
      <c r="C89" s="27" t="s">
        <v>31</v>
      </c>
      <c r="D89" s="9">
        <v>6</v>
      </c>
      <c r="E89" s="67">
        <v>0</v>
      </c>
      <c r="F89" s="59">
        <v>1.6739999999999999E-3</v>
      </c>
      <c r="G89" s="59">
        <f t="shared" si="3"/>
        <v>-1.6739999999999999E-3</v>
      </c>
      <c r="H89" s="15"/>
      <c r="I89" s="102"/>
      <c r="J89" s="83"/>
      <c r="K89" s="21"/>
      <c r="L89" s="83"/>
      <c r="M89" s="82"/>
    </row>
    <row r="90" spans="1:13" ht="22.5" x14ac:dyDescent="0.25">
      <c r="A90" s="45" t="s">
        <v>388</v>
      </c>
      <c r="B90" s="26" t="s">
        <v>320</v>
      </c>
      <c r="C90" s="27" t="s">
        <v>360</v>
      </c>
      <c r="D90" s="9">
        <v>6</v>
      </c>
      <c r="E90" s="67">
        <v>5.1999999999999998E-3</v>
      </c>
      <c r="F90" s="59">
        <v>4.8390000000000004E-3</v>
      </c>
      <c r="G90" s="59">
        <f t="shared" si="3"/>
        <v>3.6099999999999934E-4</v>
      </c>
      <c r="H90" s="15"/>
      <c r="I90" s="102"/>
      <c r="J90" s="83"/>
      <c r="K90" s="21"/>
      <c r="L90" s="83"/>
      <c r="M90" s="82"/>
    </row>
    <row r="91" spans="1:13" ht="22.5" x14ac:dyDescent="0.25">
      <c r="A91" s="45" t="s">
        <v>388</v>
      </c>
      <c r="B91" s="26" t="s">
        <v>439</v>
      </c>
      <c r="C91" s="27" t="s">
        <v>424</v>
      </c>
      <c r="D91" s="9">
        <v>6</v>
      </c>
      <c r="E91" s="67">
        <v>2.9999999999999997E-4</v>
      </c>
      <c r="F91" s="59">
        <v>1.5999999999999999E-5</v>
      </c>
      <c r="G91" s="59">
        <f t="shared" si="3"/>
        <v>2.8399999999999996E-4</v>
      </c>
      <c r="H91" s="15"/>
      <c r="I91" s="102"/>
      <c r="J91" s="83"/>
      <c r="K91" s="21"/>
      <c r="L91" s="83"/>
      <c r="M91" s="82"/>
    </row>
    <row r="92" spans="1:13" x14ac:dyDescent="0.25">
      <c r="A92" s="45" t="s">
        <v>388</v>
      </c>
      <c r="B92" s="26" t="s">
        <v>326</v>
      </c>
      <c r="C92" s="27" t="s">
        <v>369</v>
      </c>
      <c r="D92" s="9">
        <v>6</v>
      </c>
      <c r="E92" s="67">
        <v>3.3E-3</v>
      </c>
      <c r="F92" s="59">
        <v>3.1640000000000001E-3</v>
      </c>
      <c r="G92" s="59">
        <f t="shared" si="3"/>
        <v>1.3599999999999984E-4</v>
      </c>
      <c r="H92" s="15"/>
      <c r="I92" s="102"/>
      <c r="J92" s="83"/>
      <c r="K92" s="21"/>
      <c r="L92" s="83"/>
      <c r="M92" s="82"/>
    </row>
    <row r="93" spans="1:13" x14ac:dyDescent="0.25">
      <c r="A93" s="45" t="s">
        <v>388</v>
      </c>
      <c r="B93" s="26" t="s">
        <v>328</v>
      </c>
      <c r="C93" s="27" t="s">
        <v>371</v>
      </c>
      <c r="D93" s="9">
        <v>6</v>
      </c>
      <c r="E93" s="67">
        <v>5.0000000000000001E-4</v>
      </c>
      <c r="F93" s="59">
        <v>2.8899999999999998E-4</v>
      </c>
      <c r="G93" s="59">
        <f t="shared" si="3"/>
        <v>2.1100000000000003E-4</v>
      </c>
      <c r="H93" s="15"/>
      <c r="I93" s="102"/>
      <c r="J93" s="83"/>
      <c r="K93" s="21"/>
      <c r="L93" s="83"/>
      <c r="M93" s="82"/>
    </row>
    <row r="94" spans="1:13" ht="22.5" x14ac:dyDescent="0.25">
      <c r="A94" s="65" t="s">
        <v>393</v>
      </c>
      <c r="B94" s="28" t="s">
        <v>23</v>
      </c>
      <c r="C94" s="28" t="s">
        <v>372</v>
      </c>
      <c r="D94" s="9">
        <v>6</v>
      </c>
      <c r="E94" s="67">
        <v>2.2000000000000001E-3</v>
      </c>
      <c r="F94" s="59">
        <v>1.8959999999999999E-3</v>
      </c>
      <c r="G94" s="59">
        <f t="shared" si="3"/>
        <v>3.0400000000000023E-4</v>
      </c>
      <c r="H94" s="15"/>
      <c r="I94" s="102"/>
      <c r="J94" s="83"/>
      <c r="K94" s="21"/>
      <c r="L94" s="83"/>
      <c r="M94" s="90"/>
    </row>
    <row r="95" spans="1:13" ht="23.25" x14ac:dyDescent="0.25">
      <c r="A95" s="45" t="s">
        <v>388</v>
      </c>
      <c r="B95" s="26" t="s">
        <v>329</v>
      </c>
      <c r="C95" s="27" t="s">
        <v>30</v>
      </c>
      <c r="D95" s="9">
        <v>6</v>
      </c>
      <c r="E95" s="68">
        <v>4.35E-4</v>
      </c>
      <c r="F95" s="59">
        <v>1.8099999999999998E-4</v>
      </c>
      <c r="G95" s="59">
        <f t="shared" si="3"/>
        <v>2.5399999999999999E-4</v>
      </c>
      <c r="H95" s="15"/>
      <c r="I95" s="102"/>
      <c r="J95" s="83"/>
      <c r="K95" s="21"/>
      <c r="L95" s="83"/>
      <c r="M95" s="82"/>
    </row>
    <row r="96" spans="1:13" ht="22.5" x14ac:dyDescent="0.25">
      <c r="A96" s="65" t="s">
        <v>388</v>
      </c>
      <c r="B96" s="27" t="s">
        <v>330</v>
      </c>
      <c r="C96" s="27" t="s">
        <v>373</v>
      </c>
      <c r="D96" s="9">
        <v>6</v>
      </c>
      <c r="E96" s="68">
        <v>0</v>
      </c>
      <c r="F96" s="59">
        <v>1.6700000000000002E-4</v>
      </c>
      <c r="G96" s="59">
        <f t="shared" si="3"/>
        <v>-1.6700000000000002E-4</v>
      </c>
      <c r="H96" s="15"/>
      <c r="I96" s="102"/>
      <c r="J96" s="83"/>
      <c r="K96" s="21"/>
      <c r="L96" s="83"/>
      <c r="M96" s="82"/>
    </row>
    <row r="97" spans="1:13" x14ac:dyDescent="0.25">
      <c r="A97" s="45" t="s">
        <v>392</v>
      </c>
      <c r="B97" s="26" t="s">
        <v>429</v>
      </c>
      <c r="C97" s="27" t="s">
        <v>425</v>
      </c>
      <c r="D97" s="9">
        <v>6</v>
      </c>
      <c r="E97" s="67">
        <v>4.2000000000000006E-3</v>
      </c>
      <c r="F97" s="59">
        <v>5.0890000000000006E-3</v>
      </c>
      <c r="G97" s="59">
        <f t="shared" si="3"/>
        <v>-8.8900000000000003E-4</v>
      </c>
      <c r="H97" s="15"/>
      <c r="I97" s="102"/>
      <c r="J97" s="83"/>
      <c r="K97" s="21"/>
      <c r="L97" s="83"/>
      <c r="M97" s="82"/>
    </row>
    <row r="98" spans="1:13" x14ac:dyDescent="0.25">
      <c r="A98" s="45" t="s">
        <v>388</v>
      </c>
      <c r="B98" s="26" t="s">
        <v>333</v>
      </c>
      <c r="C98" s="27" t="s">
        <v>376</v>
      </c>
      <c r="D98" s="9">
        <v>6</v>
      </c>
      <c r="E98" s="67">
        <v>4.0999999999999999E-4</v>
      </c>
      <c r="F98" s="59">
        <v>4.44E-4</v>
      </c>
      <c r="G98" s="59">
        <f t="shared" si="3"/>
        <v>-3.4000000000000013E-5</v>
      </c>
      <c r="H98" s="15"/>
      <c r="I98" s="102"/>
      <c r="J98" s="83"/>
      <c r="K98" s="21"/>
      <c r="L98" s="83"/>
      <c r="M98" s="82"/>
    </row>
    <row r="99" spans="1:13" x14ac:dyDescent="0.25">
      <c r="A99" s="45" t="s">
        <v>383</v>
      </c>
      <c r="B99" s="26" t="s">
        <v>334</v>
      </c>
      <c r="C99" s="27" t="s">
        <v>377</v>
      </c>
      <c r="D99" s="9">
        <v>6</v>
      </c>
      <c r="E99" s="67">
        <v>2.1000000000000003E-3</v>
      </c>
      <c r="F99" s="59">
        <v>1.1230000000000001E-3</v>
      </c>
      <c r="G99" s="59">
        <f t="shared" si="3"/>
        <v>9.7700000000000022E-4</v>
      </c>
      <c r="H99" s="15"/>
      <c r="I99" s="102"/>
      <c r="J99" s="83"/>
      <c r="K99" s="21"/>
      <c r="L99" s="83"/>
      <c r="M99" s="82"/>
    </row>
    <row r="100" spans="1:13" x14ac:dyDescent="0.25">
      <c r="A100" s="45" t="s">
        <v>383</v>
      </c>
      <c r="B100" s="26" t="s">
        <v>335</v>
      </c>
      <c r="C100" s="27" t="s">
        <v>378</v>
      </c>
      <c r="D100" s="9">
        <v>6</v>
      </c>
      <c r="E100" s="67">
        <v>2.9999999999999997E-4</v>
      </c>
      <c r="F100" s="59">
        <v>8.5099999999999998E-4</v>
      </c>
      <c r="G100" s="59">
        <f t="shared" si="3"/>
        <v>-5.5100000000000006E-4</v>
      </c>
      <c r="H100" s="15"/>
      <c r="I100" s="102"/>
      <c r="J100" s="83"/>
      <c r="K100" s="21"/>
      <c r="L100" s="83"/>
      <c r="M100" s="82"/>
    </row>
    <row r="101" spans="1:13" x14ac:dyDescent="0.25">
      <c r="A101" s="45" t="s">
        <v>386</v>
      </c>
      <c r="B101" s="26" t="s">
        <v>336</v>
      </c>
      <c r="C101" s="27" t="s">
        <v>27</v>
      </c>
      <c r="D101" s="9">
        <v>6</v>
      </c>
      <c r="E101" s="67">
        <v>2E-3</v>
      </c>
      <c r="F101" s="59">
        <v>1.379E-3</v>
      </c>
      <c r="G101" s="59">
        <f t="shared" si="3"/>
        <v>6.2100000000000002E-4</v>
      </c>
      <c r="H101" s="15"/>
      <c r="I101" s="102"/>
      <c r="J101" s="83"/>
      <c r="K101" s="21"/>
      <c r="L101" s="83"/>
      <c r="M101" s="82"/>
    </row>
    <row r="102" spans="1:13" x14ac:dyDescent="0.25">
      <c r="A102" s="45" t="s">
        <v>383</v>
      </c>
      <c r="B102" s="26" t="s">
        <v>440</v>
      </c>
      <c r="C102" s="27" t="s">
        <v>90</v>
      </c>
      <c r="D102" s="9">
        <v>6</v>
      </c>
      <c r="E102" s="67">
        <v>0</v>
      </c>
      <c r="F102" s="59">
        <v>4.045E-3</v>
      </c>
      <c r="G102" s="59">
        <f t="shared" si="3"/>
        <v>-4.045E-3</v>
      </c>
      <c r="H102" s="15"/>
      <c r="I102" s="102"/>
      <c r="J102" s="83"/>
      <c r="K102" s="21"/>
      <c r="L102" s="83"/>
      <c r="M102" s="82"/>
    </row>
    <row r="103" spans="1:13" x14ac:dyDescent="0.25">
      <c r="A103" s="45" t="s">
        <v>383</v>
      </c>
      <c r="B103" s="26" t="s">
        <v>337</v>
      </c>
      <c r="C103" s="27" t="s">
        <v>92</v>
      </c>
      <c r="D103" s="9">
        <v>6</v>
      </c>
      <c r="E103" s="67">
        <v>2.0000000000000002E-5</v>
      </c>
      <c r="F103" s="59">
        <v>5.5600000000000007E-4</v>
      </c>
      <c r="G103" s="59">
        <f t="shared" si="3"/>
        <v>-5.3600000000000002E-4</v>
      </c>
      <c r="H103" s="15"/>
      <c r="I103" s="102"/>
      <c r="J103" s="83"/>
      <c r="K103" s="21"/>
      <c r="L103" s="83"/>
      <c r="M103" s="82"/>
    </row>
    <row r="104" spans="1:13" x14ac:dyDescent="0.25">
      <c r="A104" s="45" t="s">
        <v>382</v>
      </c>
      <c r="B104" s="26" t="s">
        <v>338</v>
      </c>
      <c r="C104" s="27" t="s">
        <v>379</v>
      </c>
      <c r="D104" s="9">
        <v>6</v>
      </c>
      <c r="E104" s="67">
        <v>5.0000000000000001E-4</v>
      </c>
      <c r="F104" s="59">
        <v>1.3202999999999999E-2</v>
      </c>
      <c r="G104" s="59">
        <f t="shared" si="3"/>
        <v>-1.2702999999999999E-2</v>
      </c>
      <c r="H104" s="15"/>
      <c r="I104" s="102"/>
      <c r="J104" s="83"/>
      <c r="K104" s="21"/>
      <c r="L104" s="83"/>
      <c r="M104" s="82"/>
    </row>
    <row r="105" spans="1:13" ht="23.25" x14ac:dyDescent="0.25">
      <c r="A105" s="45" t="s">
        <v>382</v>
      </c>
      <c r="B105" s="26" t="s">
        <v>433</v>
      </c>
      <c r="C105" s="27" t="s">
        <v>436</v>
      </c>
      <c r="D105" s="9">
        <v>6</v>
      </c>
      <c r="E105" s="68">
        <v>0</v>
      </c>
      <c r="F105" s="59">
        <v>1.6700000000000002E-4</v>
      </c>
      <c r="G105" s="59">
        <f t="shared" si="3"/>
        <v>-1.6700000000000002E-4</v>
      </c>
      <c r="H105" s="15"/>
      <c r="I105" s="102"/>
      <c r="J105" s="83"/>
      <c r="K105" s="21"/>
      <c r="L105" s="83"/>
      <c r="M105" s="82"/>
    </row>
    <row r="106" spans="1:13" ht="22.5" x14ac:dyDescent="0.25">
      <c r="A106" s="45" t="s">
        <v>388</v>
      </c>
      <c r="B106" s="26" t="s">
        <v>307</v>
      </c>
      <c r="C106" s="27" t="s">
        <v>355</v>
      </c>
      <c r="D106" s="9">
        <v>7</v>
      </c>
      <c r="E106" s="68">
        <v>2.6999999999999999E-5</v>
      </c>
      <c r="F106" s="59">
        <v>2.0000000000000002E-5</v>
      </c>
      <c r="G106" s="59">
        <f t="shared" si="3"/>
        <v>6.9999999999999974E-6</v>
      </c>
      <c r="H106" s="15"/>
      <c r="I106" s="102"/>
      <c r="J106" s="83"/>
      <c r="K106" s="21"/>
      <c r="L106" s="83"/>
      <c r="M106" s="82"/>
    </row>
    <row r="107" spans="1:13" ht="23.25" x14ac:dyDescent="0.25">
      <c r="A107" s="45" t="s">
        <v>388</v>
      </c>
      <c r="B107" s="26" t="s">
        <v>308</v>
      </c>
      <c r="C107" s="27" t="s">
        <v>356</v>
      </c>
      <c r="D107" s="9">
        <v>7</v>
      </c>
      <c r="E107" s="67">
        <v>1E-4</v>
      </c>
      <c r="F107" s="59">
        <v>1.1300000000000001E-4</v>
      </c>
      <c r="G107" s="59">
        <f t="shared" si="3"/>
        <v>-1.3000000000000004E-5</v>
      </c>
      <c r="H107" s="15"/>
      <c r="I107" s="102"/>
      <c r="J107" s="83"/>
      <c r="K107" s="21"/>
      <c r="L107" s="83"/>
      <c r="M107" s="82"/>
    </row>
    <row r="108" spans="1:13" ht="22.5" x14ac:dyDescent="0.25">
      <c r="A108" s="45" t="s">
        <v>388</v>
      </c>
      <c r="B108" s="25" t="s">
        <v>29</v>
      </c>
      <c r="C108" s="27" t="s">
        <v>357</v>
      </c>
      <c r="D108" s="9">
        <v>7</v>
      </c>
      <c r="E108" s="67">
        <v>2.0000000000000001E-4</v>
      </c>
      <c r="F108" s="59">
        <v>6.5000000000000008E-5</v>
      </c>
      <c r="G108" s="59">
        <f t="shared" si="3"/>
        <v>1.35E-4</v>
      </c>
      <c r="H108" s="15"/>
      <c r="I108" s="102"/>
      <c r="J108" s="83"/>
      <c r="K108" s="21"/>
      <c r="L108" s="83"/>
      <c r="M108" s="90"/>
    </row>
    <row r="109" spans="1:13" x14ac:dyDescent="0.25">
      <c r="A109" s="45" t="s">
        <v>389</v>
      </c>
      <c r="B109" s="26" t="s">
        <v>309</v>
      </c>
      <c r="C109" s="27" t="s">
        <v>358</v>
      </c>
      <c r="D109" s="9">
        <v>7</v>
      </c>
      <c r="E109" s="67">
        <v>5.0000000000000001E-4</v>
      </c>
      <c r="F109" s="59">
        <v>6.9999999999999999E-6</v>
      </c>
      <c r="G109" s="59">
        <f t="shared" si="3"/>
        <v>4.9300000000000006E-4</v>
      </c>
      <c r="H109" s="15"/>
      <c r="I109" s="102"/>
      <c r="J109" s="83"/>
      <c r="K109" s="21"/>
      <c r="L109" s="83"/>
      <c r="M109" s="82"/>
    </row>
    <row r="110" spans="1:13" ht="23.25" x14ac:dyDescent="0.25">
      <c r="A110" s="45" t="s">
        <v>388</v>
      </c>
      <c r="B110" s="26" t="s">
        <v>311</v>
      </c>
      <c r="C110" s="27" t="s">
        <v>361</v>
      </c>
      <c r="D110" s="9">
        <v>7</v>
      </c>
      <c r="E110" s="67">
        <v>2.0000000000000001E-4</v>
      </c>
      <c r="F110" s="59">
        <v>2.3899999999999998E-4</v>
      </c>
      <c r="G110" s="59">
        <f t="shared" si="3"/>
        <v>-3.8999999999999972E-5</v>
      </c>
      <c r="H110" s="15"/>
      <c r="I110" s="104"/>
      <c r="J110" s="83"/>
      <c r="K110" s="21"/>
      <c r="L110" s="83"/>
      <c r="M110" s="90"/>
    </row>
    <row r="111" spans="1:13" ht="22.5" x14ac:dyDescent="0.25">
      <c r="A111" s="45" t="s">
        <v>388</v>
      </c>
      <c r="B111" s="109" t="s">
        <v>312</v>
      </c>
      <c r="C111" s="27" t="s">
        <v>361</v>
      </c>
      <c r="D111" s="9">
        <v>7</v>
      </c>
      <c r="E111" s="67">
        <v>4.0000000000000002E-4</v>
      </c>
      <c r="F111" s="59">
        <v>3.8500000000000003E-4</v>
      </c>
      <c r="G111" s="59">
        <f t="shared" si="3"/>
        <v>1.4999999999999985E-5</v>
      </c>
      <c r="H111" s="15"/>
      <c r="I111" s="102"/>
      <c r="J111" s="83"/>
      <c r="K111" s="21"/>
      <c r="L111" s="83"/>
      <c r="M111" s="90"/>
    </row>
    <row r="112" spans="1:13" ht="23.25" x14ac:dyDescent="0.25">
      <c r="A112" s="45" t="s">
        <v>388</v>
      </c>
      <c r="B112" s="26" t="s">
        <v>316</v>
      </c>
      <c r="C112" s="27" t="s">
        <v>363</v>
      </c>
      <c r="D112" s="9">
        <v>7</v>
      </c>
      <c r="E112" s="67">
        <v>2.9999999999999997E-4</v>
      </c>
      <c r="F112" s="59">
        <v>2.4699999999999999E-4</v>
      </c>
      <c r="G112" s="59">
        <f t="shared" si="3"/>
        <v>5.2999999999999987E-5</v>
      </c>
      <c r="H112" s="15"/>
      <c r="I112" s="102"/>
      <c r="J112" s="83"/>
      <c r="K112" s="21"/>
      <c r="L112" s="83"/>
      <c r="M112" s="82"/>
    </row>
    <row r="113" spans="1:13" ht="22.5" x14ac:dyDescent="0.25">
      <c r="A113" s="45" t="s">
        <v>388</v>
      </c>
      <c r="B113" s="26" t="s">
        <v>317</v>
      </c>
      <c r="C113" s="27" t="s">
        <v>364</v>
      </c>
      <c r="D113" s="9">
        <v>7</v>
      </c>
      <c r="E113" s="67">
        <v>5.9999999999999995E-5</v>
      </c>
      <c r="F113" s="59">
        <v>4.4999999999999996E-5</v>
      </c>
      <c r="G113" s="59">
        <f t="shared" si="3"/>
        <v>1.4999999999999999E-5</v>
      </c>
      <c r="H113" s="15"/>
      <c r="I113" s="102"/>
      <c r="J113" s="83"/>
      <c r="K113" s="21"/>
      <c r="L113" s="83"/>
      <c r="M113" s="82"/>
    </row>
    <row r="114" spans="1:13" ht="22.5" x14ac:dyDescent="0.25">
      <c r="A114" s="45" t="s">
        <v>389</v>
      </c>
      <c r="B114" s="26" t="s">
        <v>318</v>
      </c>
      <c r="C114" s="27" t="s">
        <v>122</v>
      </c>
      <c r="D114" s="9">
        <v>7</v>
      </c>
      <c r="E114" s="67">
        <v>0</v>
      </c>
      <c r="F114" s="59">
        <v>5.9999999999999995E-5</v>
      </c>
      <c r="G114" s="59">
        <f t="shared" ref="G114:G142" si="4">E114-F114</f>
        <v>-5.9999999999999995E-5</v>
      </c>
      <c r="H114" s="15"/>
      <c r="I114" s="102"/>
      <c r="J114" s="83"/>
      <c r="K114" s="21"/>
      <c r="L114" s="83"/>
      <c r="M114" s="82"/>
    </row>
    <row r="115" spans="1:13" x14ac:dyDescent="0.25">
      <c r="A115" s="45" t="s">
        <v>388</v>
      </c>
      <c r="B115" s="26" t="s">
        <v>323</v>
      </c>
      <c r="C115" s="27" t="s">
        <v>367</v>
      </c>
      <c r="D115" s="9">
        <v>7</v>
      </c>
      <c r="E115" s="68">
        <v>1E-3</v>
      </c>
      <c r="F115" s="59">
        <v>4.0130000000000001E-3</v>
      </c>
      <c r="G115" s="59">
        <f t="shared" si="4"/>
        <v>-3.0130000000000001E-3</v>
      </c>
      <c r="H115" s="15"/>
      <c r="I115" s="102"/>
      <c r="J115" s="83"/>
      <c r="K115" s="21"/>
      <c r="L115" s="83"/>
      <c r="M115" s="82"/>
    </row>
    <row r="116" spans="1:13" ht="23.25" x14ac:dyDescent="0.25">
      <c r="A116" s="45" t="s">
        <v>388</v>
      </c>
      <c r="B116" s="26" t="s">
        <v>325</v>
      </c>
      <c r="C116" s="27" t="s">
        <v>368</v>
      </c>
      <c r="D116" s="9">
        <v>7</v>
      </c>
      <c r="E116" s="68">
        <v>1.4999999999999999E-5</v>
      </c>
      <c r="F116" s="59">
        <v>6.9999999999999999E-6</v>
      </c>
      <c r="G116" s="59">
        <f t="shared" si="4"/>
        <v>7.9999999999999979E-6</v>
      </c>
      <c r="H116" s="15"/>
      <c r="I116" s="102"/>
      <c r="J116" s="83"/>
      <c r="K116" s="21"/>
      <c r="L116" s="83"/>
      <c r="M116" s="82"/>
    </row>
    <row r="117" spans="1:13" x14ac:dyDescent="0.25">
      <c r="A117" s="45" t="s">
        <v>388</v>
      </c>
      <c r="B117" s="26" t="s">
        <v>331</v>
      </c>
      <c r="C117" s="27" t="s">
        <v>374</v>
      </c>
      <c r="D117" s="9">
        <v>7</v>
      </c>
      <c r="E117" s="67">
        <v>0</v>
      </c>
      <c r="F117" s="59">
        <v>5.1E-5</v>
      </c>
      <c r="G117" s="59">
        <f t="shared" si="4"/>
        <v>-5.1E-5</v>
      </c>
      <c r="H117" s="15"/>
      <c r="I117" s="102"/>
      <c r="J117" s="83"/>
      <c r="K117" s="21"/>
      <c r="L117" s="83"/>
      <c r="M117" s="82"/>
    </row>
    <row r="118" spans="1:13" ht="23.25" x14ac:dyDescent="0.25">
      <c r="A118" s="45" t="s">
        <v>388</v>
      </c>
      <c r="B118" s="26" t="s">
        <v>327</v>
      </c>
      <c r="C118" s="27" t="s">
        <v>370</v>
      </c>
      <c r="D118" s="9">
        <v>7</v>
      </c>
      <c r="E118" s="67">
        <v>0</v>
      </c>
      <c r="F118" s="59">
        <v>7.9999999999999996E-6</v>
      </c>
      <c r="G118" s="59">
        <f t="shared" si="4"/>
        <v>-7.9999999999999996E-6</v>
      </c>
      <c r="H118" s="15"/>
      <c r="I118" s="102"/>
      <c r="J118" s="83"/>
      <c r="K118" s="21"/>
      <c r="L118" s="83"/>
      <c r="M118" s="82"/>
    </row>
    <row r="119" spans="1:13" x14ac:dyDescent="0.25">
      <c r="A119" s="45" t="s">
        <v>382</v>
      </c>
      <c r="B119" s="26" t="s">
        <v>272</v>
      </c>
      <c r="C119" s="27" t="s">
        <v>208</v>
      </c>
      <c r="D119" s="9">
        <v>8</v>
      </c>
      <c r="E119" s="67">
        <v>0.19464200000000001</v>
      </c>
      <c r="F119" s="59">
        <v>0.19186699999999998</v>
      </c>
      <c r="G119" s="59">
        <f t="shared" si="4"/>
        <v>2.7750000000000274E-3</v>
      </c>
      <c r="H119" s="15"/>
      <c r="I119" s="102"/>
      <c r="J119" s="83"/>
      <c r="K119" s="21"/>
      <c r="L119" s="83"/>
      <c r="M119" s="82"/>
    </row>
    <row r="120" spans="1:13" ht="23.25" x14ac:dyDescent="0.25">
      <c r="A120" s="45" t="s">
        <v>383</v>
      </c>
      <c r="B120" s="26" t="s">
        <v>276</v>
      </c>
      <c r="C120" s="27" t="s">
        <v>348</v>
      </c>
      <c r="D120" s="9">
        <v>8</v>
      </c>
      <c r="E120" s="67">
        <v>4.0975000000000004E-2</v>
      </c>
      <c r="F120" s="59">
        <v>3.5960000000000002E-3</v>
      </c>
      <c r="G120" s="59">
        <f t="shared" si="4"/>
        <v>3.7379000000000003E-2</v>
      </c>
      <c r="H120" s="15"/>
      <c r="I120" s="102"/>
      <c r="J120" s="83"/>
      <c r="K120" s="21"/>
      <c r="L120" s="83"/>
      <c r="M120" s="82"/>
    </row>
    <row r="121" spans="1:13" ht="23.25" x14ac:dyDescent="0.25">
      <c r="A121" s="45" t="s">
        <v>383</v>
      </c>
      <c r="B121" s="26" t="s">
        <v>277</v>
      </c>
      <c r="C121" s="27" t="s">
        <v>348</v>
      </c>
      <c r="D121" s="9">
        <v>8</v>
      </c>
      <c r="E121" s="67">
        <v>4.0975000000000004E-2</v>
      </c>
      <c r="F121" s="59">
        <v>2.63E-3</v>
      </c>
      <c r="G121" s="59">
        <f t="shared" si="4"/>
        <v>3.8345000000000004E-2</v>
      </c>
      <c r="H121" s="15"/>
      <c r="I121" s="102"/>
      <c r="J121" s="83"/>
      <c r="K121" s="21"/>
      <c r="L121" s="83"/>
      <c r="M121" s="82"/>
    </row>
    <row r="122" spans="1:13" ht="23.25" x14ac:dyDescent="0.25">
      <c r="A122" s="45" t="s">
        <v>383</v>
      </c>
      <c r="B122" s="109" t="s">
        <v>278</v>
      </c>
      <c r="C122" s="28" t="s">
        <v>348</v>
      </c>
      <c r="D122" s="9">
        <v>8</v>
      </c>
      <c r="E122" s="67">
        <v>4.0975000000000004E-2</v>
      </c>
      <c r="F122" s="59">
        <v>3.3540000000000002E-3</v>
      </c>
      <c r="G122" s="59">
        <f t="shared" si="4"/>
        <v>3.7621000000000002E-2</v>
      </c>
      <c r="H122" s="15"/>
      <c r="I122" s="102"/>
      <c r="J122" s="83"/>
      <c r="K122" s="21"/>
      <c r="L122" s="83"/>
      <c r="M122" s="90"/>
    </row>
    <row r="123" spans="1:13" ht="23.25" x14ac:dyDescent="0.25">
      <c r="A123" s="45" t="s">
        <v>383</v>
      </c>
      <c r="B123" s="26" t="s">
        <v>279</v>
      </c>
      <c r="C123" s="27" t="s">
        <v>348</v>
      </c>
      <c r="D123" s="9">
        <v>8</v>
      </c>
      <c r="E123" s="67">
        <v>4.0975000000000004E-2</v>
      </c>
      <c r="F123" s="59">
        <v>3.326E-3</v>
      </c>
      <c r="G123" s="59">
        <f t="shared" si="4"/>
        <v>3.7649000000000002E-2</v>
      </c>
      <c r="H123" s="15"/>
      <c r="I123" s="102"/>
      <c r="J123" s="83"/>
      <c r="K123" s="21"/>
      <c r="L123" s="83"/>
      <c r="M123" s="82"/>
    </row>
    <row r="124" spans="1:13" x14ac:dyDescent="0.25">
      <c r="A124" s="45" t="s">
        <v>383</v>
      </c>
      <c r="B124" s="26" t="s">
        <v>91</v>
      </c>
      <c r="C124" s="27" t="s">
        <v>349</v>
      </c>
      <c r="D124" s="9">
        <v>8</v>
      </c>
      <c r="E124" s="67">
        <v>1.1670000000000001E-3</v>
      </c>
      <c r="F124" s="59">
        <v>1.1479999999999999E-3</v>
      </c>
      <c r="G124" s="59">
        <f t="shared" si="4"/>
        <v>1.9000000000000137E-5</v>
      </c>
      <c r="H124" s="15"/>
      <c r="I124" s="104"/>
      <c r="J124" s="83"/>
      <c r="K124" s="21"/>
      <c r="L124" s="83"/>
      <c r="M124" s="82"/>
    </row>
    <row r="125" spans="1:13" x14ac:dyDescent="0.25">
      <c r="A125" s="45" t="s">
        <v>383</v>
      </c>
      <c r="B125" s="26" t="s">
        <v>103</v>
      </c>
      <c r="C125" s="27" t="s">
        <v>126</v>
      </c>
      <c r="D125" s="9">
        <v>8</v>
      </c>
      <c r="E125" s="68">
        <v>6.0000000000000001E-3</v>
      </c>
      <c r="F125" s="59">
        <v>3.2629999999999998E-3</v>
      </c>
      <c r="G125" s="59">
        <f t="shared" si="4"/>
        <v>2.7370000000000003E-3</v>
      </c>
      <c r="H125" s="15"/>
      <c r="I125" s="102"/>
      <c r="J125" s="83"/>
      <c r="K125" s="21"/>
      <c r="L125" s="83"/>
      <c r="M125" s="82"/>
    </row>
    <row r="126" spans="1:13" x14ac:dyDescent="0.25">
      <c r="A126" s="45" t="s">
        <v>383</v>
      </c>
      <c r="B126" s="25" t="s">
        <v>86</v>
      </c>
      <c r="C126" s="27" t="s">
        <v>85</v>
      </c>
      <c r="D126" s="9">
        <v>8</v>
      </c>
      <c r="E126" s="68">
        <v>2.8959999999999997E-3</v>
      </c>
      <c r="F126" s="59">
        <v>2.7109999999999999E-3</v>
      </c>
      <c r="G126" s="59">
        <f t="shared" si="4"/>
        <v>1.8499999999999983E-4</v>
      </c>
      <c r="H126" s="15"/>
      <c r="I126" s="104"/>
      <c r="J126" s="83"/>
      <c r="K126" s="21"/>
      <c r="L126" s="83"/>
      <c r="M126" s="90"/>
    </row>
    <row r="127" spans="1:13" x14ac:dyDescent="0.25">
      <c r="A127" s="45" t="s">
        <v>383</v>
      </c>
      <c r="B127" s="26" t="s">
        <v>84</v>
      </c>
      <c r="C127" s="27" t="s">
        <v>85</v>
      </c>
      <c r="D127" s="9">
        <v>8</v>
      </c>
      <c r="E127" s="67">
        <v>5.2359999999999993E-3</v>
      </c>
      <c r="F127" s="59">
        <v>5.2560000000000003E-3</v>
      </c>
      <c r="G127" s="59">
        <f t="shared" si="4"/>
        <v>-2.000000000000092E-5</v>
      </c>
      <c r="H127" s="15"/>
      <c r="I127" s="104"/>
      <c r="J127" s="83"/>
      <c r="K127" s="21"/>
      <c r="L127" s="83"/>
      <c r="M127" s="82"/>
    </row>
    <row r="128" spans="1:13" x14ac:dyDescent="0.25">
      <c r="A128" s="45" t="s">
        <v>383</v>
      </c>
      <c r="B128" s="26" t="s">
        <v>280</v>
      </c>
      <c r="C128" s="27" t="s">
        <v>208</v>
      </c>
      <c r="D128" s="9">
        <v>8</v>
      </c>
      <c r="E128" s="67">
        <v>7.9132999999999995E-2</v>
      </c>
      <c r="F128" s="59">
        <v>8.1922999999999996E-2</v>
      </c>
      <c r="G128" s="59">
        <f t="shared" si="4"/>
        <v>-2.7900000000000008E-3</v>
      </c>
      <c r="H128" s="15"/>
      <c r="I128" s="102"/>
      <c r="J128" s="83"/>
      <c r="K128" s="21"/>
      <c r="L128" s="83"/>
      <c r="M128" s="82"/>
    </row>
    <row r="129" spans="1:13" x14ac:dyDescent="0.25">
      <c r="A129" s="45" t="s">
        <v>383</v>
      </c>
      <c r="B129" s="26" t="s">
        <v>77</v>
      </c>
      <c r="C129" s="27" t="s">
        <v>76</v>
      </c>
      <c r="D129" s="9">
        <v>8</v>
      </c>
      <c r="E129" s="67">
        <v>3.5000000000000001E-3</v>
      </c>
      <c r="F129" s="59">
        <v>4.4949999999999999E-3</v>
      </c>
      <c r="G129" s="59">
        <f t="shared" si="4"/>
        <v>-9.9499999999999979E-4</v>
      </c>
      <c r="H129" s="15"/>
      <c r="I129" s="102"/>
      <c r="J129" s="83"/>
      <c r="K129" s="21"/>
      <c r="L129" s="83"/>
      <c r="M129" s="82"/>
    </row>
    <row r="130" spans="1:13" x14ac:dyDescent="0.25">
      <c r="A130" s="45" t="s">
        <v>383</v>
      </c>
      <c r="B130" s="26" t="s">
        <v>98</v>
      </c>
      <c r="C130" s="27" t="s">
        <v>99</v>
      </c>
      <c r="D130" s="9">
        <v>8</v>
      </c>
      <c r="E130" s="67">
        <v>1.5E-3</v>
      </c>
      <c r="F130" s="59">
        <v>1.722E-3</v>
      </c>
      <c r="G130" s="59">
        <f t="shared" si="4"/>
        <v>-2.2199999999999998E-4</v>
      </c>
      <c r="H130" s="15"/>
      <c r="I130" s="102"/>
      <c r="J130" s="83"/>
      <c r="K130" s="21"/>
      <c r="L130" s="83"/>
      <c r="M130" s="82"/>
    </row>
    <row r="131" spans="1:13" x14ac:dyDescent="0.25">
      <c r="A131" s="45" t="s">
        <v>383</v>
      </c>
      <c r="B131" s="26" t="s">
        <v>100</v>
      </c>
      <c r="C131" s="27" t="s">
        <v>99</v>
      </c>
      <c r="D131" s="9">
        <v>8</v>
      </c>
      <c r="E131" s="67">
        <v>1.4E-3</v>
      </c>
      <c r="F131" s="59">
        <v>1.6479999999999999E-3</v>
      </c>
      <c r="G131" s="59">
        <f t="shared" si="4"/>
        <v>-2.4799999999999996E-4</v>
      </c>
      <c r="I131" s="102"/>
      <c r="J131" s="83"/>
      <c r="K131" s="21"/>
      <c r="L131" s="83"/>
      <c r="M131" s="82"/>
    </row>
    <row r="132" spans="1:13" x14ac:dyDescent="0.25">
      <c r="A132" s="45" t="s">
        <v>383</v>
      </c>
      <c r="B132" s="26" t="s">
        <v>78</v>
      </c>
      <c r="C132" s="27" t="s">
        <v>76</v>
      </c>
      <c r="D132" s="9">
        <v>8</v>
      </c>
      <c r="E132" s="67">
        <v>1.8E-3</v>
      </c>
      <c r="F132" s="59">
        <v>2.1050000000000001E-3</v>
      </c>
      <c r="G132" s="59">
        <f t="shared" si="4"/>
        <v>-3.0500000000000015E-4</v>
      </c>
      <c r="H132" s="16"/>
      <c r="I132" s="102"/>
      <c r="J132" s="83"/>
      <c r="K132" s="21"/>
      <c r="L132" s="83"/>
      <c r="M132" s="82"/>
    </row>
    <row r="133" spans="1:13" x14ac:dyDescent="0.25">
      <c r="A133" s="45" t="s">
        <v>383</v>
      </c>
      <c r="B133" s="26" t="s">
        <v>79</v>
      </c>
      <c r="C133" s="27" t="s">
        <v>76</v>
      </c>
      <c r="D133" s="9">
        <v>8</v>
      </c>
      <c r="E133" s="67">
        <v>3.5000000000000001E-3</v>
      </c>
      <c r="F133" s="59">
        <v>2.0929999999999998E-3</v>
      </c>
      <c r="G133" s="59">
        <f t="shared" si="4"/>
        <v>1.4070000000000003E-3</v>
      </c>
      <c r="I133" s="102"/>
      <c r="J133" s="83"/>
      <c r="K133" s="21"/>
      <c r="L133" s="83"/>
      <c r="M133" s="82"/>
    </row>
    <row r="134" spans="1:13" x14ac:dyDescent="0.25">
      <c r="A134" s="45" t="s">
        <v>383</v>
      </c>
      <c r="B134" s="26" t="s">
        <v>75</v>
      </c>
      <c r="C134" s="27" t="s">
        <v>76</v>
      </c>
      <c r="D134" s="9">
        <v>8</v>
      </c>
      <c r="E134" s="67">
        <v>3.5000000000000001E-3</v>
      </c>
      <c r="F134" s="59">
        <v>2.7759999999999998E-3</v>
      </c>
      <c r="G134" s="59">
        <f t="shared" si="4"/>
        <v>7.2400000000000025E-4</v>
      </c>
      <c r="I134" s="102"/>
      <c r="J134" s="83"/>
      <c r="K134" s="21"/>
      <c r="L134" s="83"/>
      <c r="M134" s="82"/>
    </row>
    <row r="135" spans="1:13" x14ac:dyDescent="0.25">
      <c r="A135" s="45" t="s">
        <v>383</v>
      </c>
      <c r="B135" s="26" t="s">
        <v>80</v>
      </c>
      <c r="C135" s="27" t="s">
        <v>76</v>
      </c>
      <c r="D135" s="9">
        <v>8</v>
      </c>
      <c r="E135" s="68">
        <v>3.0000000000000001E-3</v>
      </c>
      <c r="F135" s="59">
        <v>3.3670000000000002E-3</v>
      </c>
      <c r="G135" s="59">
        <f t="shared" si="4"/>
        <v>-3.6700000000000014E-4</v>
      </c>
      <c r="H135" s="16"/>
      <c r="I135" s="102"/>
      <c r="J135" s="83"/>
      <c r="K135" s="21"/>
      <c r="L135" s="83"/>
      <c r="M135" s="82"/>
    </row>
    <row r="136" spans="1:13" x14ac:dyDescent="0.25">
      <c r="A136" s="45" t="s">
        <v>383</v>
      </c>
      <c r="B136" s="26" t="s">
        <v>96</v>
      </c>
      <c r="C136" s="27" t="s">
        <v>97</v>
      </c>
      <c r="D136" s="9">
        <v>8</v>
      </c>
      <c r="E136" s="68">
        <v>2.8799999999999997E-3</v>
      </c>
      <c r="F136" s="59">
        <v>3.5470000000000002E-3</v>
      </c>
      <c r="G136" s="59">
        <f t="shared" si="4"/>
        <v>-6.6700000000000049E-4</v>
      </c>
      <c r="I136" s="102"/>
      <c r="J136" s="83"/>
      <c r="K136" s="21"/>
      <c r="L136" s="83"/>
      <c r="M136" s="88"/>
    </row>
    <row r="137" spans="1:13" x14ac:dyDescent="0.25">
      <c r="A137" s="45" t="s">
        <v>383</v>
      </c>
      <c r="B137" s="26" t="s">
        <v>95</v>
      </c>
      <c r="C137" s="27" t="s">
        <v>350</v>
      </c>
      <c r="D137" s="9">
        <v>8</v>
      </c>
      <c r="E137" s="67">
        <v>4.7999999999999996E-3</v>
      </c>
      <c r="F137" s="59">
        <v>4.0720000000000001E-3</v>
      </c>
      <c r="G137" s="59">
        <f t="shared" si="4"/>
        <v>7.2799999999999948E-4</v>
      </c>
      <c r="I137" s="102"/>
      <c r="J137" s="83"/>
      <c r="K137" s="21"/>
      <c r="L137" s="83"/>
      <c r="M137" s="82"/>
    </row>
    <row r="138" spans="1:13" x14ac:dyDescent="0.25">
      <c r="A138" s="45" t="s">
        <v>383</v>
      </c>
      <c r="B138" s="25" t="s">
        <v>93</v>
      </c>
      <c r="C138" s="110" t="s">
        <v>94</v>
      </c>
      <c r="D138" s="9">
        <v>8</v>
      </c>
      <c r="E138" s="67">
        <v>6.0000000000000001E-3</v>
      </c>
      <c r="F138" s="59">
        <v>6.5659999999999998E-3</v>
      </c>
      <c r="G138" s="59">
        <f t="shared" si="4"/>
        <v>-5.6599999999999966E-4</v>
      </c>
      <c r="H138" s="15"/>
      <c r="I138" s="104"/>
      <c r="J138" s="83"/>
      <c r="K138" s="21"/>
      <c r="L138" s="83"/>
      <c r="M138" s="90"/>
    </row>
    <row r="139" spans="1:13" x14ac:dyDescent="0.25">
      <c r="A139" s="45" t="s">
        <v>383</v>
      </c>
      <c r="B139" s="26" t="s">
        <v>101</v>
      </c>
      <c r="C139" s="27" t="s">
        <v>99</v>
      </c>
      <c r="D139" s="9">
        <v>8</v>
      </c>
      <c r="E139" s="67">
        <v>3.5999999999999999E-3</v>
      </c>
      <c r="F139" s="59">
        <v>4.104E-3</v>
      </c>
      <c r="G139" s="59">
        <f t="shared" si="4"/>
        <v>-5.0400000000000011E-4</v>
      </c>
      <c r="I139" s="102"/>
      <c r="J139" s="83"/>
      <c r="K139" s="21"/>
      <c r="L139" s="83"/>
      <c r="M139" s="82"/>
    </row>
    <row r="140" spans="1:13" x14ac:dyDescent="0.25">
      <c r="A140" s="45" t="s">
        <v>383</v>
      </c>
      <c r="B140" s="26" t="s">
        <v>102</v>
      </c>
      <c r="C140" s="27" t="s">
        <v>99</v>
      </c>
      <c r="D140" s="9">
        <v>8</v>
      </c>
      <c r="E140" s="67">
        <v>3.5999999999999999E-3</v>
      </c>
      <c r="F140" s="59">
        <v>4.4329999999999994E-3</v>
      </c>
      <c r="G140" s="59">
        <f t="shared" si="4"/>
        <v>-8.3299999999999954E-4</v>
      </c>
      <c r="I140" s="102"/>
      <c r="J140" s="83"/>
      <c r="K140" s="21"/>
      <c r="L140" s="83"/>
      <c r="M140" s="82"/>
    </row>
    <row r="141" spans="1:13" x14ac:dyDescent="0.25">
      <c r="A141" s="45" t="s">
        <v>383</v>
      </c>
      <c r="B141" s="26" t="s">
        <v>281</v>
      </c>
      <c r="C141" s="27" t="s">
        <v>81</v>
      </c>
      <c r="D141" s="9">
        <v>8</v>
      </c>
      <c r="E141" s="67">
        <v>2.1000000000000003E-3</v>
      </c>
      <c r="F141" s="59">
        <v>2.0240000000000002E-3</v>
      </c>
      <c r="G141" s="59">
        <f t="shared" si="4"/>
        <v>7.6000000000000113E-5</v>
      </c>
      <c r="I141" s="102"/>
      <c r="J141" s="83"/>
      <c r="K141" s="21"/>
      <c r="L141" s="83"/>
      <c r="M141" s="82"/>
    </row>
    <row r="142" spans="1:13" x14ac:dyDescent="0.25">
      <c r="A142" s="45" t="s">
        <v>383</v>
      </c>
      <c r="B142" s="26" t="s">
        <v>82</v>
      </c>
      <c r="C142" s="27" t="s">
        <v>81</v>
      </c>
      <c r="D142" s="9">
        <v>8</v>
      </c>
      <c r="E142" s="67">
        <v>2.1000000000000003E-3</v>
      </c>
      <c r="F142" s="59">
        <v>2.3159999999999999E-3</v>
      </c>
      <c r="G142" s="59">
        <f t="shared" si="4"/>
        <v>-2.1599999999999961E-4</v>
      </c>
      <c r="I142" s="104"/>
      <c r="J142" s="83"/>
      <c r="K142" s="21"/>
      <c r="L142" s="83"/>
      <c r="M142" s="82"/>
    </row>
    <row r="143" spans="1:13" x14ac:dyDescent="0.25">
      <c r="A143" s="45" t="s">
        <v>383</v>
      </c>
      <c r="B143" s="26" t="s">
        <v>282</v>
      </c>
      <c r="C143" s="27" t="s">
        <v>351</v>
      </c>
      <c r="D143" s="9">
        <v>8</v>
      </c>
      <c r="E143" s="67">
        <v>1.8730000000000001E-3</v>
      </c>
      <c r="F143" s="59">
        <v>1.395E-3</v>
      </c>
      <c r="G143" s="59">
        <f t="shared" ref="G143:G164" si="5">E143-F143</f>
        <v>4.7800000000000013E-4</v>
      </c>
      <c r="I143" s="102"/>
      <c r="J143" s="83"/>
      <c r="K143" s="21"/>
      <c r="L143" s="83"/>
      <c r="M143" s="82"/>
    </row>
    <row r="144" spans="1:13" x14ac:dyDescent="0.25">
      <c r="A144" s="45" t="s">
        <v>383</v>
      </c>
      <c r="B144" s="25" t="s">
        <v>83</v>
      </c>
      <c r="C144" s="27" t="s">
        <v>81</v>
      </c>
      <c r="D144" s="9">
        <v>8</v>
      </c>
      <c r="E144" s="67">
        <v>2E-3</v>
      </c>
      <c r="F144" s="59">
        <v>3.088E-3</v>
      </c>
      <c r="G144" s="59">
        <f t="shared" si="5"/>
        <v>-1.088E-3</v>
      </c>
      <c r="I144" s="102"/>
      <c r="J144" s="83"/>
      <c r="K144" s="21"/>
      <c r="L144" s="83"/>
      <c r="M144" s="90"/>
    </row>
    <row r="145" spans="1:13" x14ac:dyDescent="0.25">
      <c r="A145" s="45" t="s">
        <v>386</v>
      </c>
      <c r="B145" s="26" t="s">
        <v>283</v>
      </c>
      <c r="C145" s="27" t="s">
        <v>208</v>
      </c>
      <c r="D145" s="9">
        <v>8</v>
      </c>
      <c r="E145" s="68">
        <v>1.4138999999999999E-2</v>
      </c>
      <c r="F145" s="59">
        <v>1.4138999999999999E-2</v>
      </c>
      <c r="G145" s="59">
        <f t="shared" si="5"/>
        <v>0</v>
      </c>
      <c r="I145" s="102"/>
      <c r="J145" s="83"/>
      <c r="K145" s="21"/>
      <c r="L145" s="83"/>
      <c r="M145" s="82"/>
    </row>
    <row r="146" spans="1:13" x14ac:dyDescent="0.25">
      <c r="A146" s="45" t="s">
        <v>387</v>
      </c>
      <c r="B146" s="26" t="s">
        <v>285</v>
      </c>
      <c r="C146" s="27" t="s">
        <v>208</v>
      </c>
      <c r="D146" s="9">
        <v>8</v>
      </c>
      <c r="E146" s="68">
        <v>9.887E-3</v>
      </c>
      <c r="F146" s="59">
        <v>9.885999999999999E-3</v>
      </c>
      <c r="G146" s="59">
        <f t="shared" si="5"/>
        <v>1.0000000000010001E-6</v>
      </c>
      <c r="H146" s="16"/>
      <c r="I146" s="102"/>
      <c r="J146" s="83"/>
      <c r="K146" s="21"/>
      <c r="L146" s="83"/>
      <c r="M146" s="82"/>
    </row>
    <row r="147" spans="1:13" x14ac:dyDescent="0.25">
      <c r="A147" s="45" t="s">
        <v>388</v>
      </c>
      <c r="B147" s="26" t="s">
        <v>290</v>
      </c>
      <c r="C147" s="27" t="s">
        <v>208</v>
      </c>
      <c r="D147" s="9">
        <v>8</v>
      </c>
      <c r="E147" s="67">
        <v>0.818631</v>
      </c>
      <c r="F147" s="59">
        <v>0.78273800000000004</v>
      </c>
      <c r="G147" s="59">
        <f t="shared" si="5"/>
        <v>3.5892999999999953E-2</v>
      </c>
      <c r="I147" s="102"/>
      <c r="J147" s="83"/>
      <c r="K147" s="21"/>
      <c r="L147" s="83"/>
      <c r="M147" s="82"/>
    </row>
    <row r="148" spans="1:13" x14ac:dyDescent="0.25">
      <c r="A148" s="45" t="s">
        <v>389</v>
      </c>
      <c r="B148" s="26" t="s">
        <v>293</v>
      </c>
      <c r="C148" s="27" t="s">
        <v>208</v>
      </c>
      <c r="D148" s="9">
        <v>8</v>
      </c>
      <c r="E148" s="67">
        <v>6.1738999999999995E-2</v>
      </c>
      <c r="F148" s="59">
        <v>6.1731000000000001E-2</v>
      </c>
      <c r="G148" s="59">
        <f t="shared" si="5"/>
        <v>7.9999999999941229E-6</v>
      </c>
      <c r="I148" s="102"/>
      <c r="J148" s="83"/>
      <c r="K148" s="21"/>
      <c r="L148" s="83"/>
      <c r="M148" s="82"/>
    </row>
    <row r="149" spans="1:13" x14ac:dyDescent="0.25">
      <c r="A149" s="45" t="s">
        <v>389</v>
      </c>
      <c r="B149" s="26" t="s">
        <v>293</v>
      </c>
      <c r="C149" s="27" t="s">
        <v>208</v>
      </c>
      <c r="D149" s="9">
        <v>8</v>
      </c>
      <c r="E149" s="67">
        <v>4.9619999999999994E-3</v>
      </c>
      <c r="F149" s="59">
        <v>5.0019999999999995E-3</v>
      </c>
      <c r="G149" s="59">
        <f t="shared" si="5"/>
        <v>-4.0000000000000105E-5</v>
      </c>
      <c r="I149" s="102"/>
      <c r="J149" s="83"/>
      <c r="K149" s="21"/>
      <c r="L149" s="83"/>
      <c r="M149" s="82"/>
    </row>
    <row r="150" spans="1:13" x14ac:dyDescent="0.25">
      <c r="A150" s="45" t="s">
        <v>390</v>
      </c>
      <c r="B150" s="26" t="s">
        <v>294</v>
      </c>
      <c r="C150" s="27" t="s">
        <v>208</v>
      </c>
      <c r="D150" s="9">
        <v>8</v>
      </c>
      <c r="E150" s="67">
        <v>7.123E-3</v>
      </c>
      <c r="F150" s="59">
        <v>7.0499999999999998E-3</v>
      </c>
      <c r="G150" s="59">
        <f t="shared" si="5"/>
        <v>7.3000000000000148E-5</v>
      </c>
      <c r="I150" s="102"/>
      <c r="J150" s="83"/>
      <c r="K150" s="21"/>
      <c r="L150" s="83"/>
      <c r="M150" s="82"/>
    </row>
    <row r="151" spans="1:13" x14ac:dyDescent="0.25">
      <c r="A151" s="45" t="s">
        <v>391</v>
      </c>
      <c r="B151" s="26" t="s">
        <v>295</v>
      </c>
      <c r="C151" s="27" t="s">
        <v>208</v>
      </c>
      <c r="D151" s="9">
        <v>8</v>
      </c>
      <c r="E151" s="67">
        <v>3.2458000000000001E-2</v>
      </c>
      <c r="F151" s="59">
        <v>3.2509999999999997E-2</v>
      </c>
      <c r="G151" s="59">
        <f t="shared" si="5"/>
        <v>-5.1999999999996493E-5</v>
      </c>
      <c r="I151" s="102"/>
      <c r="J151" s="83"/>
      <c r="K151" s="21"/>
      <c r="L151" s="83"/>
      <c r="M151" s="82"/>
    </row>
    <row r="152" spans="1:13" x14ac:dyDescent="0.25">
      <c r="A152" s="45" t="s">
        <v>392</v>
      </c>
      <c r="B152" s="26" t="s">
        <v>296</v>
      </c>
      <c r="C152" s="27" t="s">
        <v>208</v>
      </c>
      <c r="D152" s="9">
        <v>8</v>
      </c>
      <c r="E152" s="67">
        <v>1.9318999999999999E-2</v>
      </c>
      <c r="F152" s="59">
        <v>5.6106999999999997E-2</v>
      </c>
      <c r="G152" s="59">
        <f t="shared" si="5"/>
        <v>-3.6788000000000001E-2</v>
      </c>
      <c r="I152" s="102"/>
      <c r="J152" s="83"/>
      <c r="K152" s="21"/>
      <c r="L152" s="83"/>
      <c r="M152" s="82"/>
    </row>
    <row r="153" spans="1:13" x14ac:dyDescent="0.25">
      <c r="A153" s="45" t="s">
        <v>393</v>
      </c>
      <c r="B153" s="26" t="s">
        <v>298</v>
      </c>
      <c r="C153" s="27" t="s">
        <v>208</v>
      </c>
      <c r="D153" s="9">
        <v>8</v>
      </c>
      <c r="E153" s="67">
        <v>1.3869999999999999E-2</v>
      </c>
      <c r="F153" s="59">
        <v>1.5265000000000001E-2</v>
      </c>
      <c r="G153" s="59">
        <f t="shared" si="5"/>
        <v>-1.3950000000000021E-3</v>
      </c>
      <c r="I153" s="105"/>
      <c r="J153" s="83"/>
      <c r="K153" s="21"/>
      <c r="L153" s="83"/>
      <c r="M153" s="82"/>
    </row>
    <row r="154" spans="1:13" x14ac:dyDescent="0.25">
      <c r="A154" s="45" t="s">
        <v>395</v>
      </c>
      <c r="B154" s="26" t="s">
        <v>301</v>
      </c>
      <c r="C154" s="27" t="s">
        <v>208</v>
      </c>
      <c r="D154" s="9">
        <v>8</v>
      </c>
      <c r="E154" s="67">
        <v>0</v>
      </c>
      <c r="F154" s="59">
        <v>1.9700000000000002E-4</v>
      </c>
      <c r="G154" s="59">
        <f t="shared" si="5"/>
        <v>-1.9700000000000002E-4</v>
      </c>
      <c r="I154" s="102"/>
      <c r="J154" s="83"/>
      <c r="K154" s="21"/>
      <c r="L154" s="83"/>
      <c r="M154" s="82"/>
    </row>
    <row r="155" spans="1:13" x14ac:dyDescent="0.25">
      <c r="A155" s="45" t="s">
        <v>396</v>
      </c>
      <c r="B155" s="26" t="s">
        <v>303</v>
      </c>
      <c r="C155" s="27" t="s">
        <v>208</v>
      </c>
      <c r="D155" s="9">
        <v>8</v>
      </c>
      <c r="E155" s="68">
        <v>5.4500000000000002E-4</v>
      </c>
      <c r="F155" s="59">
        <v>5.2800000000000004E-4</v>
      </c>
      <c r="G155" s="59">
        <f t="shared" si="5"/>
        <v>1.699999999999998E-5</v>
      </c>
      <c r="I155" s="106"/>
      <c r="J155" s="83"/>
      <c r="K155" s="21"/>
      <c r="L155" s="83"/>
      <c r="M155" s="82"/>
    </row>
    <row r="156" spans="1:13" x14ac:dyDescent="0.25">
      <c r="A156" s="45" t="s">
        <v>398</v>
      </c>
      <c r="B156" s="26" t="s">
        <v>305</v>
      </c>
      <c r="C156" s="27" t="s">
        <v>208</v>
      </c>
      <c r="D156" s="9">
        <v>8</v>
      </c>
      <c r="E156" s="68">
        <v>1.1970000000000001E-3</v>
      </c>
      <c r="F156" s="59">
        <v>1.1979999999999998E-3</v>
      </c>
      <c r="G156" s="59">
        <f t="shared" si="5"/>
        <v>-9.9999999999969905E-7</v>
      </c>
      <c r="I156" s="102"/>
      <c r="J156" s="83"/>
      <c r="K156" s="21"/>
      <c r="L156" s="83"/>
      <c r="M156" s="82"/>
    </row>
    <row r="157" spans="1:13" x14ac:dyDescent="0.25">
      <c r="A157" s="45" t="s">
        <v>13</v>
      </c>
      <c r="B157" s="25" t="s">
        <v>306</v>
      </c>
      <c r="C157" s="110" t="s">
        <v>208</v>
      </c>
      <c r="D157" s="9">
        <v>8</v>
      </c>
      <c r="E157" s="67">
        <v>3.9500000000000004E-3</v>
      </c>
      <c r="F157" s="59">
        <v>3.9500000000000004E-3</v>
      </c>
      <c r="G157" s="59">
        <f t="shared" si="5"/>
        <v>0</v>
      </c>
      <c r="I157" s="102"/>
      <c r="J157" s="83"/>
      <c r="K157" s="21"/>
      <c r="L157" s="83"/>
      <c r="M157" s="85"/>
    </row>
    <row r="158" spans="1:13" ht="22.5" x14ac:dyDescent="0.25">
      <c r="A158" s="45" t="s">
        <v>388</v>
      </c>
      <c r="B158" s="25" t="s">
        <v>430</v>
      </c>
      <c r="C158" s="110" t="s">
        <v>426</v>
      </c>
      <c r="D158" s="9">
        <v>8</v>
      </c>
      <c r="E158" s="67">
        <v>1E-4</v>
      </c>
      <c r="F158" s="59">
        <v>7.4999999999999993E-5</v>
      </c>
      <c r="G158" s="59">
        <f t="shared" si="5"/>
        <v>2.5000000000000011E-5</v>
      </c>
      <c r="I158" s="102"/>
      <c r="J158" s="83"/>
      <c r="K158" s="21"/>
      <c r="L158" s="83"/>
      <c r="M158" s="82"/>
    </row>
    <row r="159" spans="1:13" ht="33.75" x14ac:dyDescent="0.25">
      <c r="A159" s="45" t="s">
        <v>388</v>
      </c>
      <c r="B159" s="25" t="s">
        <v>321</v>
      </c>
      <c r="C159" s="27" t="s">
        <v>365</v>
      </c>
      <c r="D159" s="9">
        <v>8</v>
      </c>
      <c r="E159" s="67">
        <v>1E-4</v>
      </c>
      <c r="F159" s="59">
        <v>6.0000000000000002E-6</v>
      </c>
      <c r="G159" s="59">
        <f t="shared" si="5"/>
        <v>9.4000000000000008E-5</v>
      </c>
      <c r="I159" s="102"/>
      <c r="J159" s="83"/>
      <c r="K159" s="21"/>
      <c r="L159" s="83"/>
      <c r="M159" s="90"/>
    </row>
    <row r="160" spans="1:13" ht="22.5" x14ac:dyDescent="0.25">
      <c r="A160" s="45" t="s">
        <v>388</v>
      </c>
      <c r="B160" s="25" t="s">
        <v>322</v>
      </c>
      <c r="C160" s="27" t="s">
        <v>366</v>
      </c>
      <c r="D160" s="9">
        <v>8</v>
      </c>
      <c r="E160" s="67">
        <v>2.0000000000000001E-4</v>
      </c>
      <c r="F160" s="59">
        <v>6.7000000000000002E-5</v>
      </c>
      <c r="G160" s="59">
        <f t="shared" si="5"/>
        <v>1.3300000000000001E-4</v>
      </c>
      <c r="I160" s="102"/>
      <c r="J160" s="83"/>
      <c r="K160" s="21"/>
      <c r="L160" s="83"/>
      <c r="M160" s="90"/>
    </row>
    <row r="161" spans="1:14" ht="23.25" x14ac:dyDescent="0.25">
      <c r="A161" s="45" t="s">
        <v>388</v>
      </c>
      <c r="B161" s="26" t="s">
        <v>441</v>
      </c>
      <c r="C161" s="27" t="s">
        <v>444</v>
      </c>
      <c r="D161" s="9">
        <v>8</v>
      </c>
      <c r="E161" s="67">
        <v>0</v>
      </c>
      <c r="F161" s="59">
        <v>3.8999999999999999E-5</v>
      </c>
      <c r="G161" s="59">
        <f t="shared" si="5"/>
        <v>-3.8999999999999999E-5</v>
      </c>
      <c r="I161" s="102"/>
      <c r="J161" s="83"/>
      <c r="K161" s="21"/>
      <c r="L161" s="83"/>
      <c r="M161" s="82"/>
    </row>
    <row r="162" spans="1:14" ht="22.5" x14ac:dyDescent="0.25">
      <c r="A162" s="45" t="s">
        <v>383</v>
      </c>
      <c r="B162" s="26" t="s">
        <v>339</v>
      </c>
      <c r="C162" s="27" t="s">
        <v>380</v>
      </c>
      <c r="D162" s="9">
        <v>8</v>
      </c>
      <c r="E162" s="67">
        <v>4.0000000000000002E-4</v>
      </c>
      <c r="F162" s="59">
        <v>8.9999999999999985E-6</v>
      </c>
      <c r="G162" s="59">
        <f t="shared" si="5"/>
        <v>3.9100000000000002E-4</v>
      </c>
      <c r="I162" s="102"/>
      <c r="J162" s="83"/>
      <c r="K162" s="21"/>
      <c r="L162" s="83"/>
      <c r="M162" s="89"/>
    </row>
    <row r="163" spans="1:14" x14ac:dyDescent="0.25">
      <c r="A163" s="45" t="s">
        <v>387</v>
      </c>
      <c r="B163" s="26" t="s">
        <v>21</v>
      </c>
      <c r="C163" s="27" t="s">
        <v>381</v>
      </c>
      <c r="D163" s="9">
        <v>8</v>
      </c>
      <c r="E163" s="67">
        <v>4.0000000000000002E-4</v>
      </c>
      <c r="F163" s="59">
        <v>3.5000000000000004E-5</v>
      </c>
      <c r="G163" s="59">
        <f t="shared" si="5"/>
        <v>3.6500000000000004E-4</v>
      </c>
      <c r="I163" s="102"/>
      <c r="J163" s="83"/>
      <c r="K163" s="21"/>
      <c r="L163" s="83"/>
      <c r="M163" s="89"/>
      <c r="N163" s="21"/>
    </row>
    <row r="164" spans="1:14" ht="22.5" x14ac:dyDescent="0.25">
      <c r="A164" s="45" t="s">
        <v>388</v>
      </c>
      <c r="B164" s="26" t="s">
        <v>133</v>
      </c>
      <c r="C164" s="27" t="s">
        <v>141</v>
      </c>
      <c r="D164" s="9">
        <v>32</v>
      </c>
      <c r="E164" s="67">
        <v>1</v>
      </c>
      <c r="F164" s="59">
        <v>4.5849999999999997E-3</v>
      </c>
      <c r="G164" s="59">
        <f t="shared" si="5"/>
        <v>0.99541500000000005</v>
      </c>
      <c r="I164" s="102"/>
      <c r="J164" s="83"/>
      <c r="K164" s="21"/>
      <c r="L164" s="83"/>
      <c r="M164" s="82"/>
      <c r="N164" s="21"/>
    </row>
    <row r="165" spans="1:14" x14ac:dyDescent="0.25">
      <c r="A165" s="70" t="s">
        <v>116</v>
      </c>
      <c r="C165" s="69"/>
      <c r="D165" s="69"/>
      <c r="E165" s="66">
        <f>SUBTOTAL(9,E13:E164)</f>
        <v>281.31410499999964</v>
      </c>
      <c r="F165" s="66">
        <f>SUBTOTAL(9,F13:F164)</f>
        <v>164.6500999999999</v>
      </c>
      <c r="G165" s="80">
        <f>SUBTOTAL(9,G13:G164)</f>
        <v>116.66400499999988</v>
      </c>
      <c r="H165" s="21"/>
      <c r="I165" s="21"/>
      <c r="J165" s="21"/>
      <c r="K165" s="21"/>
      <c r="L165" s="21"/>
      <c r="M165" s="21"/>
      <c r="N165" s="21"/>
    </row>
    <row r="166" spans="1:14" x14ac:dyDescent="0.25">
      <c r="H166" s="21"/>
      <c r="I166" s="21"/>
      <c r="J166" s="21"/>
      <c r="K166" s="21"/>
      <c r="L166" s="21"/>
      <c r="M166" s="21"/>
      <c r="N166" s="21"/>
    </row>
  </sheetData>
  <autoFilter ref="A12:J164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view="pageBreakPreview" zoomScaleNormal="100" zoomScaleSheetLayoutView="100" workbookViewId="0">
      <selection activeCell="E13" sqref="E1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19" t="str">
        <f>'Приморский край'!F1:G5</f>
        <v>Приложение N 4
к приказу ФАС России
от 08.12.2022 N 960/22
Форма 6</v>
      </c>
      <c r="G1" s="120"/>
    </row>
    <row r="2" spans="1:11" ht="15" customHeight="1" x14ac:dyDescent="0.25">
      <c r="C2" s="121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АВГУСТ 2025 года
</v>
      </c>
      <c r="D2" s="122"/>
      <c r="E2" s="123"/>
      <c r="F2" s="120"/>
      <c r="G2" s="120"/>
    </row>
    <row r="3" spans="1:11" ht="15" customHeight="1" x14ac:dyDescent="0.25">
      <c r="C3" s="124"/>
      <c r="D3" s="125"/>
      <c r="E3" s="126"/>
      <c r="F3" s="120"/>
      <c r="G3" s="120"/>
    </row>
    <row r="4" spans="1:11" ht="15" customHeight="1" x14ac:dyDescent="0.25">
      <c r="C4" s="124"/>
      <c r="D4" s="125"/>
      <c r="E4" s="126"/>
      <c r="F4" s="120"/>
      <c r="G4" s="120"/>
    </row>
    <row r="5" spans="1:11" ht="15" customHeight="1" x14ac:dyDescent="0.25">
      <c r="C5" s="124"/>
      <c r="D5" s="125"/>
      <c r="E5" s="126"/>
      <c r="F5" s="120"/>
      <c r="G5" s="120"/>
      <c r="J5" s="107" t="s">
        <v>266</v>
      </c>
      <c r="K5" s="107" t="s">
        <v>267</v>
      </c>
    </row>
    <row r="6" spans="1:11" ht="15" customHeight="1" x14ac:dyDescent="0.25">
      <c r="C6" s="124"/>
      <c r="D6" s="125"/>
      <c r="E6" s="126"/>
    </row>
    <row r="7" spans="1:11" ht="15" customHeight="1" x14ac:dyDescent="0.25">
      <c r="C7" s="127"/>
      <c r="D7" s="128"/>
      <c r="E7" s="129"/>
      <c r="J7" s="4">
        <f>SUBTOTAL(9,E13:E15)*1000</f>
        <v>183.63900000000001</v>
      </c>
      <c r="K7" s="4">
        <f>SUBTOTAL(9,F13:F15)*1000</f>
        <v>95.147999999999996</v>
      </c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45870</v>
      </c>
      <c r="C9" s="17"/>
      <c r="D9" s="17"/>
      <c r="E9" s="17"/>
      <c r="F9" s="130"/>
      <c r="G9" s="131"/>
    </row>
    <row r="10" spans="1:11" hidden="1" x14ac:dyDescent="0.25">
      <c r="C10" s="18"/>
      <c r="D10" s="18"/>
      <c r="E10" s="20">
        <f>SUBTOTAL(9,(E13:E13))*1000</f>
        <v>169.04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J11" s="107"/>
      <c r="K11" s="107"/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J12" s="107"/>
      <c r="K12" s="107"/>
    </row>
    <row r="13" spans="1:11" ht="22.5" x14ac:dyDescent="0.25">
      <c r="A13" s="78" t="s">
        <v>15</v>
      </c>
      <c r="B13" s="49" t="s">
        <v>16</v>
      </c>
      <c r="C13" s="50" t="s">
        <v>17</v>
      </c>
      <c r="D13" s="29" t="s">
        <v>11</v>
      </c>
      <c r="E13" s="51">
        <v>0.16904</v>
      </c>
      <c r="F13" s="8">
        <v>9.5147999999999996E-2</v>
      </c>
      <c r="G13" s="8">
        <f>E13-F13</f>
        <v>7.3891999999999999E-2</v>
      </c>
      <c r="I13" s="93"/>
      <c r="J13" s="93"/>
      <c r="K13" s="94"/>
    </row>
    <row r="14" spans="1:11" ht="22.5" x14ac:dyDescent="0.25">
      <c r="A14" s="78" t="s">
        <v>15</v>
      </c>
      <c r="B14" s="49" t="s">
        <v>404</v>
      </c>
      <c r="C14" s="50" t="s">
        <v>17</v>
      </c>
      <c r="D14" s="29" t="s">
        <v>200</v>
      </c>
      <c r="E14" s="51">
        <v>1.4599000000000001E-2</v>
      </c>
      <c r="F14" s="8">
        <v>0</v>
      </c>
      <c r="G14" s="8">
        <f t="shared" ref="G14:G15" si="0">E14-F14</f>
        <v>1.4599000000000001E-2</v>
      </c>
      <c r="I14" s="93"/>
      <c r="J14" s="93"/>
      <c r="K14" s="94"/>
    </row>
    <row r="15" spans="1:11" x14ac:dyDescent="0.25">
      <c r="A15" s="78" t="s">
        <v>15</v>
      </c>
      <c r="B15" s="49" t="s">
        <v>405</v>
      </c>
      <c r="C15" s="50" t="s">
        <v>17</v>
      </c>
      <c r="D15" s="29" t="s">
        <v>11</v>
      </c>
      <c r="E15" s="51">
        <v>0</v>
      </c>
      <c r="F15" s="8">
        <v>0</v>
      </c>
      <c r="G15" s="8">
        <f t="shared" si="0"/>
        <v>0</v>
      </c>
      <c r="I15" s="93"/>
      <c r="J15" s="93"/>
      <c r="K15" s="94"/>
    </row>
    <row r="16" spans="1:11" s="22" customFormat="1" x14ac:dyDescent="0.25">
      <c r="A16" s="61" t="s">
        <v>116</v>
      </c>
      <c r="B16" s="23"/>
      <c r="C16" s="23"/>
      <c r="D16" s="23"/>
      <c r="E16" s="24">
        <f>SUM(E13:E15)</f>
        <v>0.183639</v>
      </c>
      <c r="F16" s="24">
        <f t="shared" ref="F16:G16" si="1">SUM(F13:F15)</f>
        <v>9.5147999999999996E-2</v>
      </c>
      <c r="G16" s="24">
        <f t="shared" si="1"/>
        <v>8.8491E-2</v>
      </c>
      <c r="I16" s="98"/>
      <c r="J16" s="98"/>
      <c r="K16" s="98"/>
    </row>
    <row r="17" spans="10:11" x14ac:dyDescent="0.25">
      <c r="J17" s="21"/>
      <c r="K17" s="21"/>
    </row>
    <row r="18" spans="10:11" x14ac:dyDescent="0.25">
      <c r="J18" s="21"/>
      <c r="K18" s="21"/>
    </row>
  </sheetData>
  <autoFilter ref="A12:K16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2025-09-09T05:48:59Z</dcterms:modified>
</cp:coreProperties>
</file>