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06.2025\"/>
    </mc:Choice>
  </mc:AlternateContent>
  <bookViews>
    <workbookView xWindow="0" yWindow="0" windowWidth="28800" windowHeight="12330" activeTab="3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область'!$A$12:$K$16</definedName>
    <definedName name="_xlnm._FilterDatabase" localSheetId="1" hidden="1">'Камчатский край'!$A$12:$H$46</definedName>
    <definedName name="_xlnm._FilterDatabase" localSheetId="0" hidden="1">'Приморский край'!$A$12:$G$78</definedName>
    <definedName name="_xlnm._FilterDatabase" localSheetId="2" hidden="1">'Хабаровский край'!$A$12:$J$198</definedName>
    <definedName name="_xlnm.Print_Area" localSheetId="3">'Амурская область'!$A$1:$G$16</definedName>
    <definedName name="_xlnm.Print_Area" localSheetId="1">'Камчатский край'!$A$1:$G$46</definedName>
    <definedName name="_xlnm.Print_Area" localSheetId="0">'Приморский край'!$A$1:$G$78</definedName>
    <definedName name="_xlnm.Print_Area" localSheetId="2">'Хабаровский край'!$A$1:$G$199</definedName>
  </definedNames>
  <calcPr calcId="152511"/>
</workbook>
</file>

<file path=xl/calcChain.xml><?xml version="1.0" encoding="utf-8"?>
<calcChain xmlns="http://schemas.openxmlformats.org/spreadsheetml/2006/main">
  <c r="I10" i="9" l="1"/>
  <c r="G44" i="7" l="1"/>
  <c r="F78" i="6" l="1"/>
  <c r="J10" i="9" l="1"/>
  <c r="G72" i="6" l="1"/>
  <c r="K7" i="10" l="1"/>
  <c r="J7" i="10"/>
  <c r="F16" i="10" l="1"/>
  <c r="E16" i="10"/>
  <c r="G14" i="10"/>
  <c r="G15" i="10"/>
  <c r="G43" i="7" l="1"/>
  <c r="K10" i="6"/>
  <c r="G74" i="6" l="1"/>
  <c r="E46" i="7" l="1"/>
  <c r="F46" i="7"/>
  <c r="G42" i="7"/>
  <c r="M11" i="7" l="1"/>
  <c r="G66" i="6" l="1"/>
  <c r="G67" i="6"/>
  <c r="G68" i="6"/>
  <c r="G69" i="6"/>
  <c r="G70" i="6"/>
  <c r="G71" i="6"/>
  <c r="K11" i="7" l="1"/>
  <c r="G45" i="7"/>
  <c r="I10" i="6" l="1"/>
  <c r="F199" i="9" l="1"/>
  <c r="E199" i="9"/>
  <c r="G40" i="7" l="1"/>
  <c r="G73" i="6" l="1"/>
  <c r="G75" i="6"/>
  <c r="G76" i="6"/>
  <c r="G77" i="6"/>
  <c r="G13" i="10" l="1"/>
  <c r="G16" i="10" s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13" i="7"/>
  <c r="G46" i="7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13" i="6"/>
  <c r="G21" i="9" l="1"/>
  <c r="E78" i="6" l="1"/>
  <c r="G183" i="9" l="1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78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179" i="9"/>
  <c r="G94" i="9"/>
  <c r="G95" i="9"/>
  <c r="G96" i="9"/>
  <c r="G180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81" i="9"/>
  <c r="G123" i="9"/>
  <c r="G124" i="9"/>
  <c r="G125" i="9"/>
  <c r="G126" i="9"/>
  <c r="G127" i="9"/>
  <c r="G128" i="9"/>
  <c r="G129" i="9"/>
  <c r="G182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145" i="9"/>
  <c r="G36" i="9"/>
  <c r="G63" i="9"/>
  <c r="G64" i="9"/>
  <c r="G146" i="9"/>
  <c r="G147" i="9"/>
  <c r="G47" i="9"/>
  <c r="G148" i="9"/>
  <c r="G149" i="9"/>
  <c r="G150" i="9"/>
  <c r="G151" i="9"/>
  <c r="G152" i="9"/>
  <c r="G153" i="9"/>
  <c r="G48" i="9"/>
  <c r="G49" i="9"/>
  <c r="G37" i="9"/>
  <c r="G38" i="9"/>
  <c r="G154" i="9"/>
  <c r="G155" i="9"/>
  <c r="G156" i="9"/>
  <c r="G157" i="9"/>
  <c r="G158" i="9"/>
  <c r="G159" i="9"/>
  <c r="G50" i="9"/>
  <c r="G160" i="9"/>
  <c r="G161" i="9"/>
  <c r="G162" i="9"/>
  <c r="G163" i="9"/>
  <c r="G164" i="9"/>
  <c r="G51" i="9"/>
  <c r="G52" i="9"/>
  <c r="G53" i="9"/>
  <c r="G165" i="9"/>
  <c r="G166" i="9"/>
  <c r="G167" i="9"/>
  <c r="G54" i="9"/>
  <c r="G55" i="9"/>
  <c r="G56" i="9"/>
  <c r="G57" i="9"/>
  <c r="G168" i="9"/>
  <c r="G169" i="9"/>
  <c r="G170" i="9"/>
  <c r="G19" i="9"/>
  <c r="G30" i="9"/>
  <c r="G31" i="9"/>
  <c r="G171" i="9"/>
  <c r="G172" i="9"/>
  <c r="G173" i="9"/>
  <c r="G174" i="9"/>
  <c r="G39" i="9"/>
  <c r="G16" i="9"/>
  <c r="G20" i="9"/>
  <c r="G58" i="9"/>
  <c r="G60" i="9"/>
  <c r="G61" i="9"/>
  <c r="G62" i="9"/>
  <c r="G59" i="9"/>
  <c r="G65" i="9"/>
  <c r="G66" i="9"/>
  <c r="G67" i="9"/>
  <c r="G175" i="9"/>
  <c r="G176" i="9"/>
  <c r="G32" i="9"/>
  <c r="G177" i="9"/>
  <c r="G68" i="9"/>
  <c r="G69" i="9"/>
  <c r="E10" i="10"/>
  <c r="G199" i="9" l="1"/>
  <c r="G78" i="6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15" authorId="0" shapeId="0">
      <text>
        <r>
          <rPr>
            <b/>
            <sz val="9"/>
            <color indexed="81"/>
            <rFont val="Tahoma"/>
            <charset val="1"/>
          </rPr>
          <t>договор эксплуатации котельной -     до 10.05.2025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<sst xmlns="http://schemas.openxmlformats.org/spreadsheetml/2006/main" count="1002" uniqueCount="534">
  <si>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</si>
  <si>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</si>
  <si>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</si>
  <si>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</si>
  <si>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</si>
  <si>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</si>
  <si>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</si>
  <si>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</si>
  <si>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</si>
  <si>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</si>
  <si>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</si>
  <si>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</si>
  <si>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</si>
  <si>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</si>
  <si>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</si>
  <si>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</si>
  <si>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</si>
  <si>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</si>
  <si>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</si>
  <si>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</si>
  <si>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ООО «ТЭК «Уссури»</t>
  </si>
  <si>
    <t>Хабаровский край, г. Вяземский,, ул. Лазо, д.50</t>
  </si>
  <si>
    <t>ОАО "Де-Кастринская ТЭЦ"</t>
  </si>
  <si>
    <t>Хабаровский край, Ульчский район, п. Де-Кастри, ул. Советская, д. 1</t>
  </si>
  <si>
    <t>ООО "Шелеховский теплоэнергетический комплекс"</t>
  </si>
  <si>
    <t>Индивидуальный предприниматель Манькова Александра Николаевна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</si>
  <si>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</si>
  <si>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АО "Исток"</t>
  </si>
  <si>
    <t>Хабаровский край, р-н. им. Лазо, рп. Переяславка, ул. Клубная 74</t>
  </si>
  <si>
    <t>ООО "Амурсталь-центр"</t>
  </si>
  <si>
    <t>ООО "Натали"</t>
  </si>
  <si>
    <t>п. Хор, ул. Заводская 17</t>
  </si>
  <si>
    <t>Физическое лицо Цымбал Сергей Александрович</t>
  </si>
  <si>
    <t>АО "Дакгомз"</t>
  </si>
  <si>
    <t>Индивидуальный предприниматель Акулов Александр Николаевич</t>
  </si>
  <si>
    <t>г.Комсомольск-на-Амуре, ул.Партизанская, д. 13, офис</t>
  </si>
  <si>
    <t>Индивидуальный предприниматель Кирей Яна Александровна</t>
  </si>
  <si>
    <t>Индивидуальный предприниматель Кузнецов Егор Александрович</t>
  </si>
  <si>
    <t>Индивидуальный предприниматель Синицын Игорь Эдуардович</t>
  </si>
  <si>
    <t>Индивидуальный предприниматель Тиара Ника Александровна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</si>
  <si>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</si>
  <si>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Лазаренко Екатерина Алексеевна</t>
  </si>
  <si>
    <t>МУП "Теплоцентраль"</t>
  </si>
  <si>
    <t>Общество ограниченной ответственности "Агрокомплекс Восток"</t>
  </si>
  <si>
    <t>Общество ограниченной ответственности "Джакузи"</t>
  </si>
  <si>
    <t>Общество ограниченной ответственности "Эстетика"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</si>
  <si>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</si>
  <si>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</si>
  <si>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</si>
  <si>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</si>
  <si>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</si>
  <si>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</si>
  <si>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</si>
  <si>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</si>
  <si>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</si>
  <si>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</si>
  <si>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</si>
  <si>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Потребительский Гаражно-строительный кооператив "СФЕРА"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</si>
  <si>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</si>
  <si>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</si>
  <si>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</si>
  <si>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>МУП г. Хабаровска "Тепловые сети"</t>
  </si>
  <si>
    <t>г. Хабаровск, ул. Ташкентская, 22</t>
  </si>
  <si>
    <t>ОАО "Дальхимфарм"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</si>
  <si>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</si>
  <si>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</si>
  <si>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</si>
  <si>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</si>
  <si>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</si>
  <si>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</si>
  <si>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</si>
  <si>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</si>
  <si>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</si>
  <si>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</si>
  <si>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</si>
  <si>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</si>
  <si>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г. Хабаровск,ул. Суворова, 84а</t>
  </si>
  <si>
    <t>ООО "Формула-ДВ"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</si>
  <si>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</si>
  <si>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</si>
  <si>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</si>
  <si>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</si>
  <si>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</si>
  <si>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</si>
  <si>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</si>
  <si>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</si>
  <si>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</si>
  <si>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г. Хабаровск, ул. Кулибина 3</t>
  </si>
  <si>
    <t>ООО "ВМК Капитал"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</si>
  <si>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</si>
  <si>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</si>
  <si>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</si>
  <si>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</si>
  <si>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</si>
  <si>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</si>
  <si>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</si>
  <si>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</si>
  <si>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</si>
  <si>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</si>
  <si>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</si>
  <si>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</si>
  <si>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</si>
  <si>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</si>
  <si>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</si>
  <si>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</si>
  <si>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ООО "Фонд жилищного строительства"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</si>
  <si>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</si>
  <si>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</si>
  <si>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</si>
  <si>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«Яшма»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</si>
  <si>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</si>
  <si>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</si>
  <si>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</si>
  <si>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</si>
  <si>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</si>
  <si>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</si>
  <si>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</si>
  <si>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</si>
  <si>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</si>
  <si>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</si>
  <si>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</si>
  <si>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</si>
  <si>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</si>
  <si>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</si>
  <si>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</si>
  <si>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</si>
  <si>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</si>
  <si>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</si>
  <si>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</si>
  <si>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</si>
  <si>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</si>
  <si>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</si>
  <si>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</si>
  <si>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</si>
  <si>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</si>
  <si>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</si>
  <si>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</si>
  <si>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</si>
  <si>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</si>
  <si>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Хабаровский р-он, с. Сосновка, 14 км Владивостокского шоссе, кадастровый номер земельного участка 24:17:0601402:99</t>
  </si>
  <si>
    <t>г. Хабаровск, ул. Автобусная, д. 75</t>
  </si>
  <si>
    <t>г. Хабаровск, ул. Суворова 60</t>
  </si>
  <si>
    <t>г. Хабаровск, ул. Целинная, д. 2 В</t>
  </si>
  <si>
    <t>Индивидуальный предприниматель Бенда Владимир Андреевич</t>
  </si>
  <si>
    <t>Индивидуальный предприниматель Джафаров Рафиг Агамирза Оглы</t>
  </si>
  <si>
    <t>Индивидуальный предприниматель Комиссаренко Ирина Александровна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</si>
  <si>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</si>
  <si>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</si>
  <si>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</si>
  <si>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ГРС Владивосток-1</t>
  </si>
  <si>
    <t>г. Хабаровск, ул. Карла Маркса, 109</t>
  </si>
  <si>
    <t>Хабаровский край, район им. Лазо, р.п. Переяславка, ул. Обходная, д. 19</t>
  </si>
  <si>
    <t>Муниципальное унитарное предприятие «Нижнеамурская ресурсоснабжающая организация»</t>
  </si>
  <si>
    <t>Товарищество собственников недвижимости «Лидер»</t>
  </si>
  <si>
    <t>ООО "СТОМИНДУСТРИЯ"</t>
  </si>
  <si>
    <t>Местная религиозная организация церковь Евангельских Христиан-Баптистов р.п. Переяславка</t>
  </si>
  <si>
    <t>г. Елизово</t>
  </si>
  <si>
    <t>г. Уссурийск</t>
  </si>
  <si>
    <t>г. Спасск-Дальний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</si>
  <si>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</si>
  <si>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</si>
  <si>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</si>
  <si>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</si>
  <si>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</si>
  <si>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</si>
  <si>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</si>
  <si>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</si>
  <si>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</si>
  <si>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</si>
  <si>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</si>
  <si>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</si>
  <si>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</si>
  <si>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</si>
  <si>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</si>
  <si>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ГРС Раздольный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</si>
  <si>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</si>
  <si>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</si>
  <si>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</si>
  <si>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</si>
  <si>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</si>
  <si>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</si>
  <si>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</si>
  <si>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</si>
  <si>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</si>
  <si>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</si>
  <si>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</si>
  <si>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</si>
  <si>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</si>
  <si>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</si>
  <si>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</si>
  <si>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</si>
  <si>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</si>
  <si>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</si>
  <si>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</si>
  <si>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</si>
  <si>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</si>
  <si>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</si>
  <si>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</si>
  <si>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</si>
  <si>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</si>
  <si>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</si>
  <si>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</si>
  <si>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</si>
  <si>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</si>
  <si>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</si>
  <si>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</si>
  <si>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№42 с. Летно-Хвалынское)) (ГРС Уссурийск) с. Михайловка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</si>
  <si>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</si>
  <si>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</si>
  <si>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</si>
  <si>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</si>
  <si>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</si>
  <si>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</si>
  <si>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</si>
  <si>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</si>
  <si>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</si>
  <si>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</si>
  <si>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</si>
  <si>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</si>
  <si>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</si>
  <si>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</si>
  <si>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</si>
  <si>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</si>
  <si>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</si>
  <si>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</si>
  <si>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</si>
  <si>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</si>
  <si>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</si>
  <si>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</si>
  <si>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</si>
  <si>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</si>
  <si>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</si>
  <si>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</si>
  <si>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</si>
  <si>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</si>
  <si>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</si>
  <si>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</si>
  <si>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</si>
  <si>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</si>
  <si>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</si>
  <si>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</si>
  <si>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</si>
  <si>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</si>
  <si>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</si>
  <si>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</si>
  <si>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</si>
  <si>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</si>
  <si>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</si>
  <si>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</si>
  <si>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</si>
  <si>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</si>
  <si>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</si>
  <si>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</si>
  <si>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</si>
  <si>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</si>
  <si>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</si>
  <si>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</si>
  <si>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</si>
  <si>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</si>
  <si>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</si>
  <si>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</si>
  <si>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</si>
  <si>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</si>
  <si>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</si>
  <si>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</si>
  <si>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</si>
  <si>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</si>
  <si>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</si>
  <si>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</si>
  <si>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</si>
  <si>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</si>
  <si>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</si>
  <si>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</si>
  <si>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</si>
  <si>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</si>
  <si>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</si>
  <si>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</si>
  <si>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</si>
  <si>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</si>
  <si>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</si>
  <si>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</si>
  <si>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</si>
  <si>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</si>
  <si>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</si>
  <si>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</si>
  <si>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ООО «Подрядчик»</t>
  </si>
  <si>
    <t>ИП Стукова Н.А. (логистический центр)</t>
  </si>
  <si>
    <t>ИП Стукова Н.А.</t>
  </si>
  <si>
    <t>АО «КРОКУС»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</si>
  <si>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</si>
  <si>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</si>
  <si>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</si>
  <si>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</si>
  <si>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</si>
  <si>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</si>
  <si>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</si>
  <si>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</si>
  <si>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План</t>
  </si>
  <si>
    <t>Факт</t>
  </si>
  <si>
    <t>ИП Заровняева Н.А. (Котельная) (ГРС Елизово) г. Елизово, ул. Набережная, д. 1</t>
  </si>
  <si>
    <t>ИП Заровняева Н.А.</t>
  </si>
  <si>
    <t>Тепловые сети (г. Хабаровск, ул. Мельничная, 27а)</t>
  </si>
  <si>
    <t>Хабаровский р-он, с. Сосновка, ул. Шоссейная, 5</t>
  </si>
  <si>
    <t>Население ХБР1</t>
  </si>
  <si>
    <t>г. Хабаровск , ул. Металистов 24</t>
  </si>
  <si>
    <t>г. Хабаровск, ул. Чалнинская 17</t>
  </si>
  <si>
    <t>Комплексная застройка в границах улиц Шатова-Совхозная-Трехгорная в железнодорожном районе г. Хабаровск</t>
  </si>
  <si>
    <t>г. Хабаровск, «Группа жилых домов по Воронежскому шоссе в Краснофлотском районе» г. Хабаровск, Трехгорная 106/4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</si>
  <si>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</si>
  <si>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</si>
  <si>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</si>
  <si>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Население ХБР3</t>
  </si>
  <si>
    <t>г. Хабаровск, ул. Крещенская, 2</t>
  </si>
  <si>
    <t>г. Хабаровск, ул. Быстринская д.19</t>
  </si>
  <si>
    <t>"Амурсталь-центр" пос. Переяславка</t>
  </si>
  <si>
    <t>Население ХОР</t>
  </si>
  <si>
    <t>г. Вяземский, ул. Коммунистическая, 10</t>
  </si>
  <si>
    <t>Население Вяземск</t>
  </si>
  <si>
    <t>ООО "Торекс-Хабаровск" (г. Комсомльск-на-Амуре, ул. Вагонная, 30)</t>
  </si>
  <si>
    <t>Хабаровский край, г. Комсомольск-на-Амуре, ул. Ленинградская, 115 ООО «РН-Комсомольский НПЗ»</t>
  </si>
  <si>
    <t>Теплоцентраль (г. Комсомольск-на-Амуре, ул. Пугачева, 84)</t>
  </si>
  <si>
    <t>г. Комсомольск-на-Амуре, ул. Радищева , 2</t>
  </si>
  <si>
    <t>Население КМС-1</t>
  </si>
  <si>
    <t>"Котельная п. Солнечный" (Солнечный р-н, п Солнечный, промзона)</t>
  </si>
  <si>
    <t>"Котельная п. Горный" (Солнечный р-н, п. Горный, промзона)</t>
  </si>
  <si>
    <t>Население ГРС Солнечный</t>
  </si>
  <si>
    <t>Население ГРС Хурба</t>
  </si>
  <si>
    <t>Население ГРС Эльбан</t>
  </si>
  <si>
    <t>Население ГРС Амурск</t>
  </si>
  <si>
    <t>Де-Кастри "ТЭЦ" (Ульчский р-н, п. Де-Кастри, Советская, 3Б)</t>
  </si>
  <si>
    <t>Население ГРС Де-Кастри</t>
  </si>
  <si>
    <t>Котельная №4 "Тепло-Лазарев" (Николаевский р-н, п. Лазарев, нефтепровод по ул. Советская)</t>
  </si>
  <si>
    <t>Газопоршневая станция (Николаевский р-н, п. Лазарев, ул. Советская, 4б)</t>
  </si>
  <si>
    <t>2 с. Красное, расположенная по адресу Хабаровский край, Николаевский район, с. Красное, ул. Амурская 9 б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</si>
  <si>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</si>
  <si>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ГРС Николаевск</t>
  </si>
  <si>
    <t>Богородское "Котельная" (Ульчский р-н, с. Богородское, ул. Парковая 2-а)</t>
  </si>
  <si>
    <t>Население ГРС Богородское</t>
  </si>
  <si>
    <t>Сусанино (Ульчский н-н, с. Анненские минеральные Воды, ул. Центральная, 20 Б)</t>
  </si>
  <si>
    <t>Население ГРС Ягодный</t>
  </si>
  <si>
    <t>Население ГРС Бельго</t>
  </si>
  <si>
    <t>г. Комсомольск-на-Амуре, пр. Московский, д.30, корп.2, кв. 1</t>
  </si>
  <si>
    <t>г. Комсомольск-на-Амуре  ул. Павловского, д. 2/2</t>
  </si>
  <si>
    <t>г. Комсомольск-на-Амуре, Океанская ул., южнее микрорайона № 6, 5 го жилого р-на Мылки</t>
  </si>
  <si>
    <t>п. Солнечный ул. Ленина, д.23 А. (Лит А) пом. 2</t>
  </si>
  <si>
    <t>п. Солнечный ул.Ленина, д.28 А, Пом. 1 (1-19)</t>
  </si>
  <si>
    <t>г. Комсомольск-на-Амуре,  Октябрьский пр., д. 36 магазин "Атланта"</t>
  </si>
  <si>
    <t>г. Комсомольск-на-Амуре, ул. Ленина 19, кафе  «Бистро»</t>
  </si>
  <si>
    <t>г. Комсомольск-на-Амуре  пр. Победы, 36/1. м-н Мельница.</t>
  </si>
  <si>
    <t>г. Комсомольск-на-Амуре, ул. Лесная 24</t>
  </si>
  <si>
    <t>г. Комсомольск-на-Амуре,  ул. Хабаровская, 47 (Гостиница)</t>
  </si>
  <si>
    <t>п. Солнечный, ул. Лесная, 7Л</t>
  </si>
  <si>
    <t>г. Комсомольск-на-Амуре, ул. Гамарника 22 (магазин «Белая Русь»)</t>
  </si>
  <si>
    <t>г.Комсомольск-на-Амуре, пр-т  Мира 15 (Гостиница "Амур")</t>
  </si>
  <si>
    <t>г. Комсомольск-на-Амуре,  Павловского ул., д. 16/а (магазин)</t>
  </si>
  <si>
    <t>п. Солнечный, ул Ленина 23А (кафе)</t>
  </si>
  <si>
    <t>г. Комсомольск-на-Амуре, ул. Гаражная, 123, м-н "Метэкс"</t>
  </si>
  <si>
    <t>г. Комсомольск-на-Амуре, ул.Лесозаводская 4, литер С</t>
  </si>
  <si>
    <t>г. Комсомольск-на-Амуре  пр-т Первостроителей, 15, Тепло</t>
  </si>
  <si>
    <t>г. Комсомольск-на-Амуре, ул. Сидоренко, 19 (пекарня)</t>
  </si>
  <si>
    <t>п.Бельго ул.70 лет Победы, 15</t>
  </si>
  <si>
    <t>п. Ягодный, ул. Лесная 11
(магазин "Василина")</t>
  </si>
  <si>
    <t>г. Комсомольск-на-Амуре, ул. Дикопольцева, 37</t>
  </si>
  <si>
    <t>г. Комсомольск-на-Амуре, Гаражная ул., д. 121</t>
  </si>
  <si>
    <t>г. Комсомольск-на-Амуре,  Курская ул., д. 16</t>
  </si>
  <si>
    <t>г. Комсомольск-на-Амуре, ул.  Володарского, д.39</t>
  </si>
  <si>
    <t>г. Комсомольск-на-Амуре  пр-т Первостроителей, 31, литер Б</t>
  </si>
  <si>
    <t>г. Комсомольск-на-Амуре, 
ул. Ленинградская, 84</t>
  </si>
  <si>
    <t>г. Комсомольск-на-Амуре  
Лесная 2 (стоматологическая клиника).</t>
  </si>
  <si>
    <t>г. Комсомольск-на-Амуре,  Ленина пр., д. 30, корп.2</t>
  </si>
  <si>
    <t>г. Комсомольск-на-Амуре, ул. Щорса, 91 (пекарня)</t>
  </si>
  <si>
    <t>г. Комсомольск-на-Амуре, ул. Чапаева, д. 14</t>
  </si>
  <si>
    <t>г. Комсомольск-на-Амуре, пр. Победы  75</t>
  </si>
  <si>
    <t>г. Комсомольск-на-Амуре, ул. Севастопольская  на расстоянии 50 м. от пересечения с Волочаевским шоссе</t>
  </si>
  <si>
    <t>г.Комсомольск-на-Амуре, ул.Вокзальная, д. 10 (кафе)</t>
  </si>
  <si>
    <t>г. Комсомольск-на-Амуре, 
ул. Гаражная в 50-ти метрах от пересечения с Комшоссе</t>
  </si>
  <si>
    <t>г. Комсомольск-на-Амуре, ул. Гагарина, 17/5, Лит. А</t>
  </si>
  <si>
    <t>Точка подключения: Хабаровский край, г. Комсомольск-на-Амуре, ул. Гамарника</t>
  </si>
  <si>
    <t>Хабаровский край, г Комсомольск-на-Амуре, ул. Советская, д.2 корп. 2 (мини отель "Чайка")</t>
  </si>
  <si>
    <t>г. Комсомольск-на-Амуре, ул. Лесная 44</t>
  </si>
  <si>
    <t>г. Комсомольск-на-Амуре,  ул. Кирова 46,</t>
  </si>
  <si>
    <t>г. Комсомольск-на-Амуре, ул. Кирова, д.46</t>
  </si>
  <si>
    <t>Ленинградская, 23А</t>
  </si>
  <si>
    <t>с. Воронежское-3, Кленовая, 5</t>
  </si>
  <si>
    <t>г. Хабаровск, ул. Кола Бельды, 1</t>
  </si>
  <si>
    <t>Переяс, Ленина, 43</t>
  </si>
  <si>
    <t>Хор, Ленина, 1</t>
  </si>
  <si>
    <t>К.Маркса, 144Б</t>
  </si>
  <si>
    <t>680502, Хабаровский район, с. Казакевичево, ул. школьная, д. 20</t>
  </si>
  <si>
    <t>с. Казакевичево, ул. Новожилова, д.2</t>
  </si>
  <si>
    <t>Хабаровский край, ТОСЭР Хабаровск площадка Ракитное</t>
  </si>
  <si>
    <t>680011, г. Хабаровск, ул. Джамбула, д. 98</t>
  </si>
  <si>
    <t>г. Хабаровск, ул. Карла-Маркса 109/3</t>
  </si>
  <si>
    <t>ООО Завод ЖБИ-5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</si>
  <si>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</si>
  <si>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</si>
  <si>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</si>
  <si>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Краевое государственное автономное учреждение "Дирекция спортивных сооружений Хабаровского края"</t>
  </si>
  <si>
    <t>ООО "Энергия"</t>
  </si>
  <si>
    <t>ООО "Ресурсавтогаз"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</si>
  <si>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</si>
  <si>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"Управляющая компания "Территория уюта Юникей"</t>
  </si>
  <si>
    <t>ООО «Мецар»</t>
  </si>
  <si>
    <t>ООО УК "Рассвет"</t>
  </si>
  <si>
    <t>ООО «УК Профессиональный сервис»</t>
  </si>
  <si>
    <t>ООО "Амур Минералс"</t>
  </si>
  <si>
    <t>Краевое государственное бюджетное образовательное учреждение «Краевой детский центр «Созвездие»</t>
  </si>
  <si>
    <t>Муниципальное бюджетное учреждение дополнительного образования СШ Юниор г. Вяземского</t>
  </si>
  <si>
    <t>ООО "Геопроминвест"</t>
  </si>
  <si>
    <t>Автономная некоммерческая организация центр восстановления и развития личности "Зеленый Светофор"</t>
  </si>
  <si>
    <t>Индивидуальный предпринематель Васильев Виктор Сергеевич</t>
  </si>
  <si>
    <t>Барсуков Анатолий Константинович</t>
  </si>
  <si>
    <t>Индивидуальный предприниматель Скавинская Мария Петровна</t>
  </si>
  <si>
    <t>Общество с ограниченной ответственностью "ПромАльп ДВ"</t>
  </si>
  <si>
    <t>ИП Олишевский Вадим Валерьевич</t>
  </si>
  <si>
    <t>Индивидуальный предприниматель Тимофеев  Виктор Николаевич</t>
  </si>
  <si>
    <t>Индивидуальный предприниматель Генцель Ада Александровна</t>
  </si>
  <si>
    <t>Индивидуальный предприниматель Герлиц Андрей Васильевич</t>
  </si>
  <si>
    <t>Индивидуальный Предприниматель Некрасов Игорь Николаевич</t>
  </si>
  <si>
    <t>Индивидуальный предприниматель Приходько Владимир Вениаминович</t>
  </si>
  <si>
    <t>Индивидуальный предприниматель Пухов Евгений Викторович</t>
  </si>
  <si>
    <t>ИП Мокрушина Василина Антоновна</t>
  </si>
  <si>
    <t>Местная религиозная Община № 1 Церкви Христиан Адвентистов Седьмого Дня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</si>
  <si>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</si>
  <si>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</si>
  <si>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Общество ограниченной ответственности  «Сеул»</t>
  </si>
  <si>
    <t>Общество ограниченной ответственности "Альфа-Дент"</t>
  </si>
  <si>
    <t>Общество ограниченной ответственности "Традиция»</t>
  </si>
  <si>
    <t>Общество ограниченной ответственности «Хэйлунцзян»</t>
  </si>
  <si>
    <t>Физическое лицо Мытник Иван Владимирович</t>
  </si>
  <si>
    <t>ООО "Дальэнергостройиндустрия"</t>
  </si>
  <si>
    <t>ООО "Нангмар"</t>
  </si>
  <si>
    <t>Общество ограниченной ответственности "Икар"</t>
  </si>
  <si>
    <t>ООО Продэкстра</t>
  </si>
  <si>
    <t>ООО "Мебель КНАМ"</t>
  </si>
  <si>
    <t>ИП Карпов Олег Олегович</t>
  </si>
  <si>
    <t>Местная религиозная организация Церковь Евангельских Христиан-Баптистов г.Хабаровска</t>
  </si>
  <si>
    <t>ООО "Саната Плюс"</t>
  </si>
  <si>
    <t>ООО "Региональная управляющая компания" Кувшин</t>
  </si>
  <si>
    <t>Администрация сельского поселения «Село Казакевичево» Хабаровского муниципального района Хабаровского края, Музей.</t>
  </si>
  <si>
    <t>ООО «Первый ЖБИ» Стеллар</t>
  </si>
  <si>
    <t>Местная религиозная организация "Хабаровская Евангельско-Христианская Пресвитерианская Церковь"</t>
  </si>
  <si>
    <t>ЦРО «Союз Пресвитерианских церквей Хабаровского края»</t>
  </si>
  <si>
    <t>ХБР1</t>
  </si>
  <si>
    <t>ХБР3</t>
  </si>
  <si>
    <t>ХБР5</t>
  </si>
  <si>
    <t>Вознесенское</t>
  </si>
  <si>
    <t>ХОР</t>
  </si>
  <si>
    <t>Вяземск</t>
  </si>
  <si>
    <t>КМС-1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</si>
  <si>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</si>
  <si>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</si>
  <si>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</si>
  <si>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</si>
  <si>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</si>
  <si>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</si>
  <si>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Николаевск</t>
  </si>
  <si>
    <t>ГРС Богородское</t>
  </si>
  <si>
    <t>ГРС Анненские воды</t>
  </si>
  <si>
    <t>ГРС Ягодный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</si>
  <si>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</si>
  <si>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</si>
  <si>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 xml:space="preserve">РУСАГРО-ПРИМОРЬЕ ООО (Дубки-1) (ГРС Уссурийск) </t>
  </si>
  <si>
    <t xml:space="preserve">РУСАГРО-ПРИМОРЬЕ ООО (Дубки-2) (ГРС Уссурийск) </t>
  </si>
  <si>
    <t>Русский минтай ООО (ГРС Артём) с. Вольно-Надеждинское, , тер. ТОР Надеждинская, ул.Центральная, соор.27</t>
  </si>
  <si>
    <t>Примтеплоэнерго КГУП (Котельная №42 с. Летно-Хвалынское)) (ГРС Спасск-Дальний) Лётно-Хвалынское, ул. Первомайская зд.2б</t>
  </si>
  <si>
    <t>ИКС-Фокино ООО (Котельная 1) (ГРС Большой Камень) г. Фокино, ул. Заводская, д.24</t>
  </si>
  <si>
    <t>Желдорреммаш АО (Котельня Уссурийского ЛР) (ГРС Уссурийск) г. Уссурийск, пр-кт Блюхера, д.19</t>
  </si>
  <si>
    <t>ДСК Приморье ООО ООО (ГРС Артём) с.Вольно-Надеждинское, тер. ТОР Надеждинская, ул. Центральная д. 30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</si>
  <si>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</si>
  <si>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</si>
  <si>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</si>
  <si>
    <t>ООО "ДКС ПРИМОРЬЕ"</t>
  </si>
  <si>
    <t>АО "Желдорреммаш"</t>
  </si>
  <si>
    <t>АО "Уссрийский бальзам"</t>
  </si>
  <si>
    <t>ООО "Никольскъ-Усурийск"</t>
  </si>
  <si>
    <t>МУПВ "Центральный"</t>
  </si>
  <si>
    <t>г. Владивосток (Владивосток Розенталь)</t>
  </si>
  <si>
    <t>ТЕПЛОИНВЕСТ ООО (котельная № 7, 180 квартал Маслозавод)</t>
  </si>
  <si>
    <t>ТЕПЛОИНВЕСТ ООО (котельная 54 квартал)</t>
  </si>
  <si>
    <t>г. Хабаровск, ул. Промышленная 12Е</t>
  </si>
  <si>
    <t>г. Комсомольск-на-Амуре, ул. Советская 1 (территория Кнаапо)</t>
  </si>
  <si>
    <t>г.Комсомольск-на-Амуре, ул.Пугачева 89</t>
  </si>
  <si>
    <t>651</t>
  </si>
  <si>
    <t>652</t>
  </si>
  <si>
    <t>"ДЭС" Циммермановка (Ульчский р-н, п. Циммермановка, ул. Железнодорожная 2)</t>
  </si>
  <si>
    <t>г. Комсомольск-на-Амуре, ул. Дзержинского, 42/3</t>
  </si>
  <si>
    <t>г. Комсомольск-на-Амуре, Мемориальный комплекс погибшим участникам ВОВ в 1941-1945 гг.», расположенный по ул. Набережной р. Амур</t>
  </si>
  <si>
    <t>ООО «СТРОЙКОНТРОЛЬ»</t>
  </si>
  <si>
    <t>ПАО «ОАК»</t>
  </si>
  <si>
    <t>Муниципальное унитарное предприятие "Спецавтохозяйство"</t>
  </si>
  <si>
    <t>Собственные нужды</t>
  </si>
  <si>
    <t>МУП УМР "Циммермановское ЖКХ"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</si>
  <si>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</si>
  <si>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 Цимермановка</t>
  </si>
  <si>
    <t>Вечный огонь, г. Уссурийск (ГРС Уссурийск) г. Уссурийск, ул. Краснознаменная, д. 80</t>
  </si>
  <si>
    <t>МБУК «Уссурийский музей»</t>
  </si>
  <si>
    <t>ООО «Экструдированные корма»</t>
  </si>
  <si>
    <t>Индивидуальный предприниматель Малиновский Анатолий Владимирович</t>
  </si>
  <si>
    <t>Хабаровский край, р-н Хабаровский, в районе 12 км автодороги Ильинка-Ракитное</t>
  </si>
  <si>
    <t>Котельная №1 "Порт" (Николаевский р-н, п. Лазарев, центральная порт, ул. Набережная19)</t>
  </si>
  <si>
    <t>681055, Хабаровский край, Комсомольский район, с.Бельго, ул. Школьная, д.1</t>
  </si>
  <si>
    <t>п. Де-Кастри, ул. Советская 2К, строение 1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</si>
  <si>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2025 года
</t>
  </si>
  <si>
    <t xml:space="preserve"> ООО «КРДВ Камчатка»</t>
  </si>
  <si>
    <t>МАПК(Е) АО (БМК)</t>
  </si>
  <si>
    <t>КЭС АО
(Котельная с. Сосновка)</t>
  </si>
  <si>
    <t>ТРЕСТ СЗ ООО</t>
  </si>
  <si>
    <t>КРОКУС АО (АБМК ККБ) п. Крутобереговый, ул. Окружная, з/у 4,6,7</t>
  </si>
  <si>
    <t>ТРЕСТ СЗ ООО (Котельная) (ГРС Елизово)</t>
  </si>
  <si>
    <t>КРДВ Камчатка ООО (ГРС Раздольный)</t>
  </si>
  <si>
    <t>ООО "Амурский гидрометаллургический комбинат"</t>
  </si>
  <si>
    <t>ООО «Специализированный застройщик Дарс-Восток»</t>
  </si>
  <si>
    <t>Индивидуальный предприниматель Абраменко Александр Федорович</t>
  </si>
  <si>
    <t>Индивидуальный предприниматель Мальцев Андрей Борисович</t>
  </si>
  <si>
    <t>Индивидуальный предприниматель Ефимов Андрей Викторович</t>
  </si>
  <si>
    <t>ООО «Стимул»</t>
  </si>
  <si>
    <t>Автономноая некомерческая организация галерея современного искусства "Метаморфоза"</t>
  </si>
  <si>
    <t>Жорник Александр Викторович</t>
  </si>
  <si>
    <t>Общество с ограниченной ответственностью "Эла"</t>
  </si>
  <si>
    <t>Индивидуальный предприниматель Мерзлов Павел Анатольевич</t>
  </si>
  <si>
    <t>Местная религиозная организация "Объединенная методистская церковь "Славная" г. Комсомольск-на-Амуре</t>
  </si>
  <si>
    <t>Потребительский автокооператив "Базовый"</t>
  </si>
  <si>
    <t>г. Амурск, шоссе Машиностроителей, д. 5</t>
  </si>
  <si>
    <t>Многоквартирный жилой дом № 1 по адресу: Хабаровский край, г. Хабаровск, ул. Воронежская</t>
  </si>
  <si>
    <t>г. Комсомольск-на-Амуре, ул.  9 Января,</t>
  </si>
  <si>
    <t>г. Комсомольск-на-Амуре , пр-кт Ленина, д.44/1</t>
  </si>
  <si>
    <t>г. Амурск, проспект Строителей, д.72</t>
  </si>
  <si>
    <t>г. Комсомольск-на-Амуре, Дзержинского ул., д. 24/2</t>
  </si>
  <si>
    <t>Хабаровский край, г. Комсомольск-на-Амуре, ул. Красная, д. 18</t>
  </si>
  <si>
    <t>г. Комсомольск-на-Амуре, пр. Октябрьский, 44</t>
  </si>
  <si>
    <t>Хабаровский край, г. Вяземский, ул. Орджоникидзе, д. 43</t>
  </si>
  <si>
    <t>г. Комсомольск-на-Амуре, ул.Курская, д.9</t>
  </si>
  <si>
    <t>г. Комсомольск-на-Амуре, 
ул. Севастопольская, 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</si>
</sst>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#,##0.0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36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49" fontId="28" fillId="0" borderId="3" xfId="68" applyFont="1" applyFill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2" fillId="0" borderId="3" xfId="0" applyFont="1" applyFill="1" applyBorder="1" applyAlignment="1" applyProtection="1">
      <alignment horizontal="left" wrapText="1"/>
    </xf>
    <xf numFmtId="0" fontId="32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 applyProtection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3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8" fillId="0" borderId="3" xfId="0" applyNumberFormat="1" applyFont="1" applyFill="1" applyBorder="1" applyAlignment="1">
      <alignment horizontal="center" vertical="center"/>
    </xf>
    <xf numFmtId="49" fontId="28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5" fontId="36" fillId="21" borderId="0" xfId="0" applyNumberFormat="1" applyFont="1" applyFill="1"/>
    <xf numFmtId="0" fontId="32" fillId="0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0" fontId="25" fillId="21" borderId="3" xfId="0" applyFont="1" applyFill="1" applyBorder="1" applyAlignment="1">
      <alignment horizontal="left" vertical="center" wrapText="1"/>
    </xf>
    <xf numFmtId="49" fontId="25" fillId="0" borderId="4" xfId="66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34" fillId="21" borderId="0" xfId="0" applyNumberFormat="1" applyFont="1" applyFill="1" applyBorder="1" applyAlignment="1" applyProtection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1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</xf>
    <xf numFmtId="171" fontId="33" fillId="0" borderId="0" xfId="0" applyNumberFormat="1" applyFont="1" applyFill="1" applyBorder="1" applyAlignment="1" applyProtection="1">
      <alignment horizontal="center" vertical="center"/>
    </xf>
    <xf numFmtId="4" fontId="34" fillId="0" borderId="0" xfId="0" applyNumberFormat="1" applyFont="1" applyFill="1" applyBorder="1" applyAlignment="1" applyProtection="1">
      <alignment horizontal="center" vertical="center"/>
    </xf>
    <xf numFmtId="4" fontId="34" fillId="21" borderId="0" xfId="0" applyNumberFormat="1" applyFont="1" applyFill="1" applyBorder="1" applyAlignment="1" applyProtection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/>
    </xf>
    <xf numFmtId="165" fontId="35" fillId="22" borderId="0" xfId="0" applyNumberFormat="1" applyFont="1" applyFill="1" applyBorder="1" applyAlignment="1" applyProtection="1">
      <alignment horizontal="center" vertical="center"/>
    </xf>
    <xf numFmtId="165" fontId="33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65" fontId="33" fillId="0" borderId="0" xfId="68" applyNumberFormat="1" applyFont="1" applyFill="1" applyBorder="1" applyAlignment="1">
      <alignment horizontal="center" vertical="center" wrapText="1"/>
      <protection locked="0"/>
    </xf>
    <xf numFmtId="171" fontId="33" fillId="21" borderId="0" xfId="68" applyNumberFormat="1" applyFont="1" applyFill="1" applyBorder="1" applyAlignment="1">
      <alignment horizontal="center" vertical="center" wrapText="1"/>
      <protection locked="0"/>
    </xf>
    <xf numFmtId="0" fontId="22" fillId="0" borderId="0" xfId="0" applyFont="1" applyFill="1" applyBorder="1"/>
    <xf numFmtId="168" fontId="33" fillId="0" borderId="0" xfId="70" applyNumberFormat="1" applyFont="1" applyBorder="1" applyAlignment="1">
      <alignment horizontal="center" vertical="center" wrapText="1"/>
    </xf>
    <xf numFmtId="165" fontId="33" fillId="21" borderId="0" xfId="0" applyNumberFormat="1" applyFont="1" applyFill="1" applyBorder="1" applyAlignment="1">
      <alignment horizontal="center" vertical="center" wrapText="1"/>
    </xf>
    <xf numFmtId="171" fontId="33" fillId="21" borderId="0" xfId="0" applyNumberFormat="1" applyFont="1" applyFill="1" applyBorder="1" applyAlignment="1">
      <alignment horizontal="center" vertical="center" wrapText="1"/>
    </xf>
    <xf numFmtId="165" fontId="33" fillId="21" borderId="0" xfId="74" applyNumberFormat="1" applyFont="1" applyFill="1" applyBorder="1" applyAlignment="1">
      <alignment horizontal="center" vertical="center" wrapText="1"/>
      <protection locked="0"/>
    </xf>
    <xf numFmtId="0" fontId="22" fillId="21" borderId="0" xfId="0" applyFont="1" applyFill="1" applyBorder="1"/>
    <xf numFmtId="165" fontId="37" fillId="21" borderId="0" xfId="68" applyNumberFormat="1" applyFont="1" applyFill="1" applyBorder="1" applyAlignment="1">
      <alignment horizontal="center" vertical="center" wrapText="1"/>
      <protection locked="0"/>
    </xf>
    <xf numFmtId="165" fontId="36" fillId="21" borderId="18" xfId="0" applyNumberFormat="1" applyFont="1" applyFill="1" applyBorder="1"/>
    <xf numFmtId="4" fontId="26" fillId="21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4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  <protection locked="0"/>
    </xf>
    <xf numFmtId="4" fontId="33" fillId="21" borderId="0" xfId="0" applyNumberFormat="1" applyFont="1" applyFill="1" applyBorder="1" applyAlignment="1" applyProtection="1">
      <alignment horizontal="center" vertical="center"/>
    </xf>
    <xf numFmtId="0" fontId="0" fillId="21" borderId="0" xfId="0" applyFill="1" applyAlignment="1">
      <alignment horizontal="center" vertical="center"/>
    </xf>
    <xf numFmtId="168" fontId="38" fillId="0" borderId="0" xfId="0" applyNumberFormat="1" applyFont="1" applyBorder="1" applyAlignment="1">
      <alignment horizontal="center"/>
    </xf>
    <xf numFmtId="168" fontId="38" fillId="21" borderId="0" xfId="0" applyNumberFormat="1" applyFont="1" applyFill="1" applyBorder="1" applyAlignment="1">
      <alignment horizontal="center"/>
    </xf>
    <xf numFmtId="0" fontId="27" fillId="0" borderId="3" xfId="0" applyFont="1" applyFill="1" applyBorder="1" applyAlignment="1" applyProtection="1">
      <alignment horizontal="left" wrapText="1"/>
      <protection locked="0"/>
    </xf>
    <xf numFmtId="0" fontId="28" fillId="0" borderId="3" xfId="0" applyFont="1" applyFill="1" applyBorder="1" applyAlignment="1" applyProtection="1">
      <alignment horizontal="left" vertical="center" wrapText="1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view="pageBreakPreview" zoomScale="85" zoomScaleNormal="100" zoomScaleSheetLayoutView="85" workbookViewId="0">
      <pane ySplit="12" topLeftCell="A13" activePane="bottomLeft" state="frozen"/>
      <selection pane="bottomLeft" activeCell="I86" sqref="I86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9" width="12" style="4" bestFit="1" customWidth="1"/>
    <col min="10" max="10" width="10.5703125" style="4" bestFit="1" customWidth="1"/>
    <col min="11" max="11" width="12" style="4" bestFit="1" customWidth="1"/>
    <col min="12" max="16384" width="9.140625" style="4"/>
  </cols>
  <sheetData>
    <row r="1" spans="1:11" ht="15" customHeight="1" x14ac:dyDescent="0.25">
      <c r="C1" s="17"/>
      <c r="D1" s="17"/>
      <c r="E1" s="17"/>
      <c r="F1" s="120" t="s">
        <v>14</v>
      </c>
      <c r="G1" s="121"/>
    </row>
    <row r="2" spans="1:11" ht="15" customHeight="1" x14ac:dyDescent="0.25">
      <c r="C2" s="122" t="s">
        <v>503</v>
      </c>
      <c r="D2" s="123"/>
      <c r="E2" s="124"/>
      <c r="F2" s="121"/>
      <c r="G2" s="121"/>
    </row>
    <row r="3" spans="1:11" ht="15" customHeight="1" x14ac:dyDescent="0.25">
      <c r="C3" s="125"/>
      <c r="D3" s="126"/>
      <c r="E3" s="127"/>
      <c r="F3" s="121"/>
      <c r="G3" s="121"/>
    </row>
    <row r="4" spans="1:11" ht="15" customHeight="1" x14ac:dyDescent="0.25">
      <c r="C4" s="125"/>
      <c r="D4" s="126"/>
      <c r="E4" s="127"/>
      <c r="F4" s="121"/>
      <c r="G4" s="121"/>
    </row>
    <row r="5" spans="1:11" ht="15" customHeight="1" x14ac:dyDescent="0.25">
      <c r="C5" s="125"/>
      <c r="D5" s="126"/>
      <c r="E5" s="127"/>
      <c r="F5" s="121"/>
      <c r="G5" s="121"/>
    </row>
    <row r="6" spans="1:11" ht="15" customHeight="1" x14ac:dyDescent="0.25">
      <c r="C6" s="125"/>
      <c r="D6" s="126"/>
      <c r="E6" s="127"/>
    </row>
    <row r="7" spans="1:11" ht="15" customHeight="1" x14ac:dyDescent="0.25">
      <c r="C7" s="128"/>
      <c r="D7" s="129"/>
      <c r="E7" s="130"/>
    </row>
    <row r="8" spans="1:11" x14ac:dyDescent="0.25">
      <c r="C8" s="17"/>
      <c r="D8" s="17"/>
      <c r="E8" s="17"/>
    </row>
    <row r="9" spans="1:11" x14ac:dyDescent="0.25">
      <c r="A9" s="19">
        <v>45809</v>
      </c>
      <c r="C9" s="17"/>
      <c r="D9" s="17"/>
      <c r="E9" s="17"/>
      <c r="F9" s="131"/>
      <c r="G9" s="132"/>
      <c r="I9" s="4" t="s">
        <v>297</v>
      </c>
      <c r="K9" s="4" t="s">
        <v>298</v>
      </c>
    </row>
    <row r="10" spans="1:11" x14ac:dyDescent="0.25">
      <c r="C10" s="18"/>
      <c r="D10" s="18"/>
      <c r="E10" s="20"/>
      <c r="I10" s="66">
        <f>SUBTOTAL(9,(E13:E77))*1000</f>
        <v>118579.961</v>
      </c>
      <c r="J10" s="59"/>
      <c r="K10" s="66">
        <f>SUBTOTAL(9,(F13:F77))*1000</f>
        <v>103963.81700000002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33.75" x14ac:dyDescent="0.25">
      <c r="A13" s="76" t="s">
        <v>234</v>
      </c>
      <c r="B13" s="57" t="s">
        <v>176</v>
      </c>
      <c r="C13" s="30" t="s">
        <v>216</v>
      </c>
      <c r="D13" s="35" t="s">
        <v>228</v>
      </c>
      <c r="E13" s="36">
        <v>75.081000000000003</v>
      </c>
      <c r="F13" s="34">
        <v>69.315624999999997</v>
      </c>
      <c r="G13" s="34">
        <f>E13-F13</f>
        <v>5.7653750000000059</v>
      </c>
      <c r="I13" s="105"/>
      <c r="J13" s="96"/>
      <c r="K13" s="21"/>
    </row>
    <row r="14" spans="1:11" ht="33.75" customHeight="1" x14ac:dyDescent="0.25">
      <c r="A14" s="76" t="s">
        <v>234</v>
      </c>
      <c r="B14" s="57" t="s">
        <v>177</v>
      </c>
      <c r="C14" s="30" t="s">
        <v>216</v>
      </c>
      <c r="D14" s="35" t="s">
        <v>11</v>
      </c>
      <c r="E14" s="36">
        <v>2.2999999999999998</v>
      </c>
      <c r="F14" s="34">
        <v>1.8764850000000002</v>
      </c>
      <c r="G14" s="34">
        <f t="shared" ref="G14:G77" si="0">E14-F14</f>
        <v>0.42351499999999964</v>
      </c>
      <c r="I14" s="95"/>
      <c r="J14" s="96"/>
      <c r="K14" s="21"/>
    </row>
    <row r="15" spans="1:11" ht="33.75" customHeight="1" x14ac:dyDescent="0.25">
      <c r="A15" s="76" t="s">
        <v>234</v>
      </c>
      <c r="B15" s="57" t="s">
        <v>178</v>
      </c>
      <c r="C15" s="30" t="s">
        <v>216</v>
      </c>
      <c r="D15" s="35" t="s">
        <v>229</v>
      </c>
      <c r="E15" s="36">
        <v>3</v>
      </c>
      <c r="F15" s="34">
        <v>2.231134</v>
      </c>
      <c r="G15" s="34">
        <f t="shared" si="0"/>
        <v>0.76886600000000005</v>
      </c>
      <c r="I15" s="97"/>
      <c r="J15" s="96"/>
      <c r="K15" s="21"/>
    </row>
    <row r="16" spans="1:11" ht="33.75" customHeight="1" x14ac:dyDescent="0.25">
      <c r="A16" s="76" t="s">
        <v>234</v>
      </c>
      <c r="B16" s="57" t="s">
        <v>460</v>
      </c>
      <c r="C16" s="30" t="s">
        <v>216</v>
      </c>
      <c r="D16" s="35" t="s">
        <v>229</v>
      </c>
      <c r="E16" s="36">
        <v>6.125</v>
      </c>
      <c r="F16" s="34">
        <v>6.9695470000000013</v>
      </c>
      <c r="G16" s="34">
        <f t="shared" si="0"/>
        <v>-0.84454700000000127</v>
      </c>
      <c r="I16" s="105"/>
      <c r="J16" s="96"/>
      <c r="K16" s="21"/>
    </row>
    <row r="17" spans="1:11" ht="22.5" customHeight="1" x14ac:dyDescent="0.25">
      <c r="A17" s="76" t="s">
        <v>234</v>
      </c>
      <c r="B17" s="57" t="s">
        <v>179</v>
      </c>
      <c r="C17" s="30" t="s">
        <v>124</v>
      </c>
      <c r="D17" s="35" t="s">
        <v>230</v>
      </c>
      <c r="E17" s="36">
        <v>1.4999999999999999E-2</v>
      </c>
      <c r="F17" s="34">
        <v>0</v>
      </c>
      <c r="G17" s="34">
        <f t="shared" si="0"/>
        <v>1.4999999999999999E-2</v>
      </c>
      <c r="I17" s="95"/>
      <c r="J17" s="96"/>
      <c r="K17" s="21"/>
    </row>
    <row r="18" spans="1:11" ht="33.75" customHeight="1" x14ac:dyDescent="0.25">
      <c r="A18" s="76" t="s">
        <v>234</v>
      </c>
      <c r="B18" s="57" t="s">
        <v>179</v>
      </c>
      <c r="C18" s="30" t="s">
        <v>124</v>
      </c>
      <c r="D18" s="35" t="s">
        <v>230</v>
      </c>
      <c r="E18" s="36">
        <v>0</v>
      </c>
      <c r="F18" s="34">
        <v>0</v>
      </c>
      <c r="G18" s="34">
        <f t="shared" si="0"/>
        <v>0</v>
      </c>
      <c r="I18" s="95"/>
      <c r="J18" s="96"/>
      <c r="K18" s="21"/>
    </row>
    <row r="19" spans="1:11" ht="33.75" x14ac:dyDescent="0.25">
      <c r="A19" s="76" t="s">
        <v>234</v>
      </c>
      <c r="B19" s="58" t="s">
        <v>180</v>
      </c>
      <c r="C19" s="30" t="s">
        <v>12</v>
      </c>
      <c r="D19" s="35" t="s">
        <v>230</v>
      </c>
      <c r="E19" s="36">
        <v>0</v>
      </c>
      <c r="F19" s="34">
        <v>0</v>
      </c>
      <c r="G19" s="34">
        <f t="shared" si="0"/>
        <v>0</v>
      </c>
      <c r="I19" s="95"/>
      <c r="J19" s="96"/>
      <c r="K19" s="21"/>
    </row>
    <row r="20" spans="1:11" ht="22.5" customHeight="1" x14ac:dyDescent="0.25">
      <c r="A20" s="76" t="s">
        <v>234</v>
      </c>
      <c r="B20" s="58" t="s">
        <v>181</v>
      </c>
      <c r="C20" s="30" t="s">
        <v>217</v>
      </c>
      <c r="D20" s="35" t="s">
        <v>231</v>
      </c>
      <c r="E20" s="36">
        <v>0</v>
      </c>
      <c r="F20" s="34">
        <v>0</v>
      </c>
      <c r="G20" s="34">
        <f t="shared" si="0"/>
        <v>0</v>
      </c>
      <c r="I20" s="98"/>
      <c r="J20" s="96"/>
      <c r="K20" s="21"/>
    </row>
    <row r="21" spans="1:11" ht="22.5" customHeight="1" x14ac:dyDescent="0.25">
      <c r="A21" s="76" t="s">
        <v>234</v>
      </c>
      <c r="B21" s="58" t="s">
        <v>182</v>
      </c>
      <c r="C21" s="30" t="s">
        <v>217</v>
      </c>
      <c r="D21" s="35" t="s">
        <v>11</v>
      </c>
      <c r="E21" s="36">
        <v>1.1952</v>
      </c>
      <c r="F21" s="34">
        <v>0.29700799999999994</v>
      </c>
      <c r="G21" s="34">
        <f t="shared" si="0"/>
        <v>0.8981920000000001</v>
      </c>
      <c r="I21" s="95"/>
      <c r="J21" s="96"/>
      <c r="K21" s="21"/>
    </row>
    <row r="22" spans="1:11" ht="22.5" x14ac:dyDescent="0.25">
      <c r="A22" s="76" t="s">
        <v>234</v>
      </c>
      <c r="B22" s="58" t="s">
        <v>183</v>
      </c>
      <c r="C22" s="30" t="s">
        <v>217</v>
      </c>
      <c r="D22" s="35" t="s">
        <v>230</v>
      </c>
      <c r="E22" s="36">
        <v>0.29453099999999999</v>
      </c>
      <c r="F22" s="34">
        <v>9.6217000000000011E-2</v>
      </c>
      <c r="G22" s="34">
        <f t="shared" si="0"/>
        <v>0.19831399999999999</v>
      </c>
      <c r="I22" s="95"/>
      <c r="J22" s="96"/>
      <c r="K22" s="21"/>
    </row>
    <row r="23" spans="1:11" ht="22.5" customHeight="1" x14ac:dyDescent="0.25">
      <c r="A23" s="76" t="s">
        <v>9</v>
      </c>
      <c r="B23" s="58" t="s">
        <v>184</v>
      </c>
      <c r="C23" s="31" t="s">
        <v>218</v>
      </c>
      <c r="D23" s="35" t="s">
        <v>230</v>
      </c>
      <c r="E23" s="36">
        <v>0.20699999999999999</v>
      </c>
      <c r="F23" s="34">
        <v>0.12004699999999999</v>
      </c>
      <c r="G23" s="34">
        <f t="shared" si="0"/>
        <v>8.6953000000000003E-2</v>
      </c>
      <c r="I23" s="105"/>
      <c r="J23" s="96"/>
      <c r="K23" s="21"/>
    </row>
    <row r="24" spans="1:11" ht="22.5" customHeight="1" x14ac:dyDescent="0.25">
      <c r="A24" s="76" t="s">
        <v>9</v>
      </c>
      <c r="B24" s="57" t="s">
        <v>185</v>
      </c>
      <c r="C24" s="31" t="s">
        <v>125</v>
      </c>
      <c r="D24" s="35" t="s">
        <v>11</v>
      </c>
      <c r="E24" s="36">
        <v>1.1676</v>
      </c>
      <c r="F24" s="34">
        <v>0.69925300000000001</v>
      </c>
      <c r="G24" s="34">
        <f t="shared" si="0"/>
        <v>0.46834699999999996</v>
      </c>
      <c r="I24" s="95"/>
      <c r="J24" s="96"/>
      <c r="K24" s="21"/>
    </row>
    <row r="25" spans="1:11" ht="22.5" customHeight="1" x14ac:dyDescent="0.25">
      <c r="A25" s="76" t="s">
        <v>9</v>
      </c>
      <c r="B25" s="57" t="s">
        <v>186</v>
      </c>
      <c r="C25" s="31" t="s">
        <v>125</v>
      </c>
      <c r="D25" s="35" t="s">
        <v>230</v>
      </c>
      <c r="E25" s="36">
        <v>0</v>
      </c>
      <c r="F25" s="34">
        <v>0</v>
      </c>
      <c r="G25" s="34">
        <f t="shared" si="0"/>
        <v>0</v>
      </c>
      <c r="I25" s="98"/>
      <c r="J25" s="96"/>
      <c r="K25" s="21"/>
    </row>
    <row r="26" spans="1:11" ht="22.5" customHeight="1" x14ac:dyDescent="0.25">
      <c r="A26" s="76" t="s">
        <v>9</v>
      </c>
      <c r="B26" s="57" t="s">
        <v>187</v>
      </c>
      <c r="C26" s="31" t="s">
        <v>125</v>
      </c>
      <c r="D26" s="35" t="s">
        <v>232</v>
      </c>
      <c r="E26" s="36">
        <v>0</v>
      </c>
      <c r="F26" s="34">
        <v>0</v>
      </c>
      <c r="G26" s="34">
        <f t="shared" si="0"/>
        <v>0</v>
      </c>
      <c r="I26" s="98"/>
      <c r="J26" s="96"/>
      <c r="K26" s="21"/>
    </row>
    <row r="27" spans="1:11" ht="22.5" customHeight="1" x14ac:dyDescent="0.25">
      <c r="A27" s="76" t="s">
        <v>9</v>
      </c>
      <c r="B27" s="58" t="s">
        <v>188</v>
      </c>
      <c r="C27" s="31" t="s">
        <v>125</v>
      </c>
      <c r="D27" s="35" t="s">
        <v>11</v>
      </c>
      <c r="E27" s="36">
        <v>0.219</v>
      </c>
      <c r="F27" s="34">
        <v>0.17010700000000001</v>
      </c>
      <c r="G27" s="34">
        <f t="shared" si="0"/>
        <v>4.8892999999999992E-2</v>
      </c>
      <c r="I27" s="95"/>
      <c r="J27" s="96"/>
      <c r="K27" s="21"/>
    </row>
    <row r="28" spans="1:11" ht="22.5" customHeight="1" x14ac:dyDescent="0.25">
      <c r="A28" s="76" t="s">
        <v>9</v>
      </c>
      <c r="B28" s="57" t="s">
        <v>189</v>
      </c>
      <c r="C28" s="31" t="s">
        <v>125</v>
      </c>
      <c r="D28" s="35" t="s">
        <v>230</v>
      </c>
      <c r="E28" s="36">
        <v>7.4999999999999997E-2</v>
      </c>
      <c r="F28" s="34">
        <v>6.2960000000000016E-2</v>
      </c>
      <c r="G28" s="34">
        <f t="shared" si="0"/>
        <v>1.2039999999999981E-2</v>
      </c>
      <c r="I28" s="95"/>
      <c r="J28" s="96"/>
      <c r="K28" s="21"/>
    </row>
    <row r="29" spans="1:11" ht="22.5" customHeight="1" x14ac:dyDescent="0.25">
      <c r="A29" s="76" t="s">
        <v>9</v>
      </c>
      <c r="B29" s="57" t="s">
        <v>190</v>
      </c>
      <c r="C29" s="31" t="s">
        <v>125</v>
      </c>
      <c r="D29" s="35" t="s">
        <v>11</v>
      </c>
      <c r="E29" s="36">
        <v>0.22800000000000001</v>
      </c>
      <c r="F29" s="34">
        <v>0.16418699999999997</v>
      </c>
      <c r="G29" s="34">
        <f t="shared" si="0"/>
        <v>6.3813000000000036E-2</v>
      </c>
      <c r="I29" s="95"/>
      <c r="J29" s="96"/>
      <c r="K29" s="21"/>
    </row>
    <row r="30" spans="1:11" ht="22.5" customHeight="1" x14ac:dyDescent="0.25">
      <c r="A30" s="76" t="s">
        <v>9</v>
      </c>
      <c r="B30" s="57" t="s">
        <v>191</v>
      </c>
      <c r="C30" s="31" t="s">
        <v>125</v>
      </c>
      <c r="D30" s="35" t="s">
        <v>232</v>
      </c>
      <c r="E30" s="36">
        <v>0</v>
      </c>
      <c r="F30" s="34">
        <v>0</v>
      </c>
      <c r="G30" s="34">
        <f t="shared" si="0"/>
        <v>0</v>
      </c>
      <c r="I30" s="98"/>
      <c r="J30" s="96"/>
      <c r="K30" s="21"/>
    </row>
    <row r="31" spans="1:11" ht="15" customHeight="1" x14ac:dyDescent="0.25">
      <c r="A31" s="76" t="s">
        <v>9</v>
      </c>
      <c r="B31" s="57" t="s">
        <v>192</v>
      </c>
      <c r="C31" s="31" t="s">
        <v>125</v>
      </c>
      <c r="D31" s="35" t="s">
        <v>232</v>
      </c>
      <c r="E31" s="36">
        <v>0</v>
      </c>
      <c r="F31" s="34">
        <v>0</v>
      </c>
      <c r="G31" s="34">
        <f t="shared" si="0"/>
        <v>0</v>
      </c>
      <c r="I31" s="98"/>
      <c r="J31" s="96"/>
      <c r="K31" s="21"/>
    </row>
    <row r="32" spans="1:11" ht="15" customHeight="1" x14ac:dyDescent="0.25">
      <c r="A32" s="76" t="s">
        <v>9</v>
      </c>
      <c r="B32" s="57" t="s">
        <v>461</v>
      </c>
      <c r="C32" s="31" t="s">
        <v>125</v>
      </c>
      <c r="D32" s="35" t="s">
        <v>11</v>
      </c>
      <c r="E32" s="36">
        <v>0.96120000000000005</v>
      </c>
      <c r="F32" s="34">
        <v>0.21539500000000003</v>
      </c>
      <c r="G32" s="34">
        <f t="shared" si="0"/>
        <v>0.74580500000000005</v>
      </c>
      <c r="I32" s="95"/>
      <c r="J32" s="96"/>
      <c r="K32" s="21"/>
    </row>
    <row r="33" spans="1:11" ht="22.5" customHeight="1" x14ac:dyDescent="0.25">
      <c r="A33" s="76" t="s">
        <v>9</v>
      </c>
      <c r="B33" s="57" t="s">
        <v>193</v>
      </c>
      <c r="C33" s="31" t="s">
        <v>125</v>
      </c>
      <c r="D33" s="35" t="s">
        <v>230</v>
      </c>
      <c r="E33" s="36">
        <v>0</v>
      </c>
      <c r="F33" s="34">
        <v>0</v>
      </c>
      <c r="G33" s="34">
        <f t="shared" si="0"/>
        <v>0</v>
      </c>
      <c r="I33" s="98"/>
      <c r="J33" s="96"/>
      <c r="K33" s="21"/>
    </row>
    <row r="34" spans="1:11" ht="22.5" customHeight="1" x14ac:dyDescent="0.25">
      <c r="A34" s="76" t="s">
        <v>10</v>
      </c>
      <c r="B34" s="57" t="s">
        <v>194</v>
      </c>
      <c r="C34" s="31" t="s">
        <v>219</v>
      </c>
      <c r="D34" s="35" t="s">
        <v>229</v>
      </c>
      <c r="E34" s="36">
        <v>22.067</v>
      </c>
      <c r="F34" s="34">
        <v>18.944047999999999</v>
      </c>
      <c r="G34" s="34">
        <f t="shared" si="0"/>
        <v>3.1229520000000015</v>
      </c>
      <c r="I34" s="95"/>
      <c r="J34" s="96"/>
      <c r="K34" s="21"/>
    </row>
    <row r="35" spans="1:11" ht="33.75" customHeight="1" x14ac:dyDescent="0.25">
      <c r="A35" s="76" t="s">
        <v>234</v>
      </c>
      <c r="B35" s="57" t="s">
        <v>195</v>
      </c>
      <c r="C35" s="30" t="s">
        <v>126</v>
      </c>
      <c r="D35" s="35" t="s">
        <v>230</v>
      </c>
      <c r="E35" s="36">
        <v>0.1</v>
      </c>
      <c r="F35" s="34">
        <v>5.5627000000000003E-2</v>
      </c>
      <c r="G35" s="34">
        <f t="shared" si="0"/>
        <v>4.4373000000000003E-2</v>
      </c>
      <c r="I35" s="105"/>
      <c r="J35" s="96"/>
      <c r="K35" s="21"/>
    </row>
    <row r="36" spans="1:11" ht="22.5" customHeight="1" x14ac:dyDescent="0.25">
      <c r="A36" s="76" t="s">
        <v>9</v>
      </c>
      <c r="B36" s="57" t="s">
        <v>196</v>
      </c>
      <c r="C36" s="30" t="s">
        <v>220</v>
      </c>
      <c r="D36" s="35" t="s">
        <v>230</v>
      </c>
      <c r="E36" s="36">
        <v>0.24</v>
      </c>
      <c r="F36" s="34">
        <v>9.546499999999998E-2</v>
      </c>
      <c r="G36" s="34">
        <f t="shared" si="0"/>
        <v>0.14453500000000002</v>
      </c>
      <c r="I36" s="95"/>
      <c r="J36" s="96"/>
      <c r="K36" s="21"/>
    </row>
    <row r="37" spans="1:11" ht="22.5" customHeight="1" x14ac:dyDescent="0.25">
      <c r="A37" s="76" t="s">
        <v>9</v>
      </c>
      <c r="B37" s="57" t="s">
        <v>197</v>
      </c>
      <c r="C37" s="30" t="s">
        <v>220</v>
      </c>
      <c r="D37" s="35" t="s">
        <v>230</v>
      </c>
      <c r="E37" s="36">
        <v>0.53300000000000003</v>
      </c>
      <c r="F37" s="34">
        <v>0.21035600000000002</v>
      </c>
      <c r="G37" s="34">
        <f t="shared" si="0"/>
        <v>0.32264400000000004</v>
      </c>
      <c r="I37" s="95"/>
      <c r="J37" s="96"/>
      <c r="K37" s="21"/>
    </row>
    <row r="38" spans="1:11" ht="22.5" customHeight="1" x14ac:dyDescent="0.25">
      <c r="A38" s="76" t="s">
        <v>9</v>
      </c>
      <c r="B38" s="57" t="s">
        <v>462</v>
      </c>
      <c r="C38" s="30" t="s">
        <v>220</v>
      </c>
      <c r="D38" s="35" t="s">
        <v>230</v>
      </c>
      <c r="E38" s="36">
        <v>9.6799999999999997E-2</v>
      </c>
      <c r="F38" s="34">
        <v>2.4336E-2</v>
      </c>
      <c r="G38" s="34">
        <f t="shared" si="0"/>
        <v>7.2464000000000001E-2</v>
      </c>
      <c r="I38" s="95"/>
      <c r="J38" s="96"/>
      <c r="K38" s="21"/>
    </row>
    <row r="39" spans="1:11" ht="33.75" customHeight="1" x14ac:dyDescent="0.25">
      <c r="A39" s="76" t="s">
        <v>9</v>
      </c>
      <c r="B39" s="57" t="s">
        <v>463</v>
      </c>
      <c r="C39" s="30" t="s">
        <v>220</v>
      </c>
      <c r="D39" s="35" t="s">
        <v>230</v>
      </c>
      <c r="E39" s="36">
        <v>0.1056</v>
      </c>
      <c r="F39" s="34">
        <v>1.1958999999999997E-2</v>
      </c>
      <c r="G39" s="34">
        <f t="shared" si="0"/>
        <v>9.3641000000000002E-2</v>
      </c>
      <c r="I39" s="95"/>
      <c r="J39" s="96"/>
      <c r="K39" s="21"/>
    </row>
    <row r="40" spans="1:11" ht="22.5" customHeight="1" x14ac:dyDescent="0.25">
      <c r="A40" s="76" t="s">
        <v>9</v>
      </c>
      <c r="B40" s="57" t="s">
        <v>198</v>
      </c>
      <c r="C40" s="30" t="s">
        <v>220</v>
      </c>
      <c r="D40" s="35" t="s">
        <v>230</v>
      </c>
      <c r="E40" s="36">
        <v>0.1012</v>
      </c>
      <c r="F40" s="34">
        <v>2.3952999999999995E-2</v>
      </c>
      <c r="G40" s="34">
        <f t="shared" si="0"/>
        <v>7.724700000000001E-2</v>
      </c>
      <c r="I40" s="95"/>
      <c r="J40" s="96"/>
      <c r="K40" s="21"/>
    </row>
    <row r="41" spans="1:11" ht="33.75" customHeight="1" x14ac:dyDescent="0.25">
      <c r="A41" s="76" t="s">
        <v>9</v>
      </c>
      <c r="B41" s="57" t="s">
        <v>289</v>
      </c>
      <c r="C41" s="30" t="s">
        <v>220</v>
      </c>
      <c r="D41" s="35" t="s">
        <v>230</v>
      </c>
      <c r="E41" s="36">
        <v>7.9200000000000007E-2</v>
      </c>
      <c r="F41" s="34">
        <v>1.9520999999999997E-2</v>
      </c>
      <c r="G41" s="34">
        <f t="shared" si="0"/>
        <v>5.967900000000001E-2</v>
      </c>
      <c r="I41" s="105"/>
      <c r="J41" s="96"/>
      <c r="K41" s="21"/>
    </row>
    <row r="42" spans="1:11" ht="33.75" customHeight="1" x14ac:dyDescent="0.25">
      <c r="A42" s="76" t="s">
        <v>9</v>
      </c>
      <c r="B42" s="57" t="s">
        <v>290</v>
      </c>
      <c r="C42" s="31" t="s">
        <v>220</v>
      </c>
      <c r="D42" s="35" t="s">
        <v>230</v>
      </c>
      <c r="E42" s="36">
        <v>7.9200000000000007E-2</v>
      </c>
      <c r="F42" s="34">
        <v>1.3946999999999998E-2</v>
      </c>
      <c r="G42" s="34">
        <f t="shared" si="0"/>
        <v>6.5253000000000005E-2</v>
      </c>
      <c r="I42" s="105"/>
      <c r="J42" s="96"/>
      <c r="K42" s="21"/>
    </row>
    <row r="43" spans="1:11" ht="22.5" customHeight="1" x14ac:dyDescent="0.25">
      <c r="A43" s="76" t="s">
        <v>9</v>
      </c>
      <c r="B43" s="57" t="s">
        <v>291</v>
      </c>
      <c r="C43" s="31" t="s">
        <v>220</v>
      </c>
      <c r="D43" s="35" t="s">
        <v>230</v>
      </c>
      <c r="E43" s="36">
        <v>0.121</v>
      </c>
      <c r="F43" s="34">
        <v>2.1024999999999999E-2</v>
      </c>
      <c r="G43" s="34">
        <f t="shared" si="0"/>
        <v>9.9974999999999994E-2</v>
      </c>
      <c r="I43" s="105"/>
      <c r="J43" s="96"/>
      <c r="K43" s="21"/>
    </row>
    <row r="44" spans="1:11" ht="22.5" x14ac:dyDescent="0.25">
      <c r="A44" s="76" t="s">
        <v>9</v>
      </c>
      <c r="B44" s="57" t="s">
        <v>292</v>
      </c>
      <c r="C44" s="31" t="s">
        <v>220</v>
      </c>
      <c r="D44" s="35" t="s">
        <v>230</v>
      </c>
      <c r="E44" s="36">
        <v>0.121</v>
      </c>
      <c r="F44" s="34">
        <v>1.9178999999999998E-2</v>
      </c>
      <c r="G44" s="34">
        <f t="shared" si="0"/>
        <v>0.10182099999999999</v>
      </c>
      <c r="I44" s="105"/>
      <c r="J44" s="96"/>
      <c r="K44" s="21"/>
    </row>
    <row r="45" spans="1:11" ht="33" customHeight="1" x14ac:dyDescent="0.25">
      <c r="A45" s="76" t="s">
        <v>235</v>
      </c>
      <c r="B45" s="57" t="s">
        <v>199</v>
      </c>
      <c r="C45" s="31" t="s">
        <v>221</v>
      </c>
      <c r="D45" s="35" t="s">
        <v>232</v>
      </c>
      <c r="E45" s="36">
        <v>0</v>
      </c>
      <c r="F45" s="34">
        <v>0</v>
      </c>
      <c r="G45" s="34">
        <f t="shared" si="0"/>
        <v>0</v>
      </c>
      <c r="I45" s="98"/>
      <c r="J45" s="96"/>
      <c r="K45" s="21"/>
    </row>
    <row r="46" spans="1:11" ht="33" customHeight="1" x14ac:dyDescent="0.25">
      <c r="A46" s="76" t="s">
        <v>8</v>
      </c>
      <c r="B46" s="58" t="s">
        <v>200</v>
      </c>
      <c r="C46" s="31" t="s">
        <v>222</v>
      </c>
      <c r="D46" s="35" t="s">
        <v>11</v>
      </c>
      <c r="E46" s="36">
        <v>0.13100000000000001</v>
      </c>
      <c r="F46" s="34">
        <v>0.17033399999999999</v>
      </c>
      <c r="G46" s="34">
        <f t="shared" si="0"/>
        <v>-3.933399999999998E-2</v>
      </c>
      <c r="I46" s="95"/>
      <c r="J46" s="96"/>
      <c r="K46" s="21"/>
    </row>
    <row r="47" spans="1:11" ht="22.5" x14ac:dyDescent="0.25">
      <c r="A47" s="76" t="s">
        <v>9</v>
      </c>
      <c r="B47" s="57" t="s">
        <v>201</v>
      </c>
      <c r="C47" s="31" t="s">
        <v>223</v>
      </c>
      <c r="D47" s="35" t="s">
        <v>230</v>
      </c>
      <c r="E47" s="36">
        <v>0.124</v>
      </c>
      <c r="F47" s="34">
        <v>0.10977900000000004</v>
      </c>
      <c r="G47" s="34">
        <f t="shared" si="0"/>
        <v>1.4220999999999956E-2</v>
      </c>
      <c r="I47" s="95"/>
      <c r="J47" s="96"/>
      <c r="K47" s="21"/>
    </row>
    <row r="48" spans="1:11" ht="22.5" x14ac:dyDescent="0.25">
      <c r="A48" s="76" t="s">
        <v>235</v>
      </c>
      <c r="B48" s="57" t="s">
        <v>464</v>
      </c>
      <c r="C48" s="31" t="s">
        <v>127</v>
      </c>
      <c r="D48" s="35" t="s">
        <v>232</v>
      </c>
      <c r="E48" s="36">
        <v>4.1253999999999999E-2</v>
      </c>
      <c r="F48" s="34">
        <v>5.3044999999999988E-2</v>
      </c>
      <c r="G48" s="34">
        <f t="shared" si="0"/>
        <v>-1.1790999999999989E-2</v>
      </c>
      <c r="I48" s="95"/>
      <c r="J48" s="96"/>
      <c r="K48" s="21"/>
    </row>
    <row r="49" spans="1:12" ht="33.75" x14ac:dyDescent="0.25">
      <c r="A49" s="76" t="s">
        <v>235</v>
      </c>
      <c r="B49" s="57" t="s">
        <v>202</v>
      </c>
      <c r="C49" s="31" t="s">
        <v>224</v>
      </c>
      <c r="D49" s="35" t="s">
        <v>11</v>
      </c>
      <c r="E49" s="36">
        <v>1.5</v>
      </c>
      <c r="F49" s="34">
        <v>0.22997500000000004</v>
      </c>
      <c r="G49" s="34">
        <f t="shared" si="0"/>
        <v>1.270025</v>
      </c>
      <c r="I49" s="105"/>
      <c r="J49" s="96"/>
      <c r="K49" s="21"/>
    </row>
    <row r="50" spans="1:12" ht="22.5" x14ac:dyDescent="0.25">
      <c r="A50" s="76" t="s">
        <v>9</v>
      </c>
      <c r="B50" s="57" t="s">
        <v>203</v>
      </c>
      <c r="C50" s="31" t="s">
        <v>128</v>
      </c>
      <c r="D50" s="35" t="s">
        <v>232</v>
      </c>
      <c r="E50" s="36">
        <v>0</v>
      </c>
      <c r="F50" s="34">
        <v>0</v>
      </c>
      <c r="G50" s="34">
        <f t="shared" si="0"/>
        <v>0</v>
      </c>
      <c r="I50" s="98"/>
      <c r="J50" s="96"/>
      <c r="K50" s="21"/>
    </row>
    <row r="51" spans="1:12" ht="22.5" x14ac:dyDescent="0.25">
      <c r="A51" s="76" t="s">
        <v>9</v>
      </c>
      <c r="B51" s="57" t="s">
        <v>204</v>
      </c>
      <c r="C51" s="31" t="s">
        <v>129</v>
      </c>
      <c r="D51" s="35" t="s">
        <v>11</v>
      </c>
      <c r="E51" s="36">
        <v>0.95</v>
      </c>
      <c r="F51" s="34">
        <v>0.76624099999999973</v>
      </c>
      <c r="G51" s="34">
        <f t="shared" si="0"/>
        <v>0.18375900000000023</v>
      </c>
      <c r="I51" s="95"/>
      <c r="J51" s="96"/>
      <c r="K51" s="21"/>
    </row>
    <row r="52" spans="1:12" ht="33.75" x14ac:dyDescent="0.25">
      <c r="A52" s="76" t="s">
        <v>8</v>
      </c>
      <c r="B52" s="57" t="s">
        <v>205</v>
      </c>
      <c r="C52" s="31" t="s">
        <v>130</v>
      </c>
      <c r="D52" s="35" t="s">
        <v>230</v>
      </c>
      <c r="E52" s="36">
        <v>0</v>
      </c>
      <c r="F52" s="34">
        <v>0</v>
      </c>
      <c r="G52" s="34">
        <f t="shared" si="0"/>
        <v>0</v>
      </c>
      <c r="I52" s="105"/>
      <c r="J52" s="96"/>
      <c r="K52" s="21"/>
    </row>
    <row r="53" spans="1:12" ht="33.75" customHeight="1" x14ac:dyDescent="0.25">
      <c r="A53" s="76" t="s">
        <v>10</v>
      </c>
      <c r="B53" s="57" t="s">
        <v>465</v>
      </c>
      <c r="C53" s="31" t="s">
        <v>130</v>
      </c>
      <c r="D53" s="35" t="s">
        <v>230</v>
      </c>
      <c r="E53" s="36">
        <v>0</v>
      </c>
      <c r="F53" s="34">
        <v>0</v>
      </c>
      <c r="G53" s="34">
        <f t="shared" si="0"/>
        <v>0</v>
      </c>
      <c r="I53" s="98"/>
      <c r="J53" s="96"/>
      <c r="K53" s="21"/>
    </row>
    <row r="54" spans="1:12" ht="22.5" customHeight="1" x14ac:dyDescent="0.25">
      <c r="A54" s="76" t="s">
        <v>9</v>
      </c>
      <c r="B54" s="57" t="s">
        <v>206</v>
      </c>
      <c r="C54" s="31" t="s">
        <v>130</v>
      </c>
      <c r="D54" s="35" t="s">
        <v>230</v>
      </c>
      <c r="E54" s="36">
        <v>0</v>
      </c>
      <c r="F54" s="34">
        <v>0</v>
      </c>
      <c r="G54" s="34">
        <f t="shared" si="0"/>
        <v>0</v>
      </c>
      <c r="I54" s="98"/>
      <c r="J54" s="96"/>
      <c r="K54" s="21"/>
    </row>
    <row r="55" spans="1:12" ht="33.75" customHeight="1" x14ac:dyDescent="0.25">
      <c r="A55" s="76" t="s">
        <v>8</v>
      </c>
      <c r="B55" s="57" t="s">
        <v>466</v>
      </c>
      <c r="C55" s="31" t="s">
        <v>131</v>
      </c>
      <c r="D55" s="35" t="s">
        <v>11</v>
      </c>
      <c r="E55" s="36">
        <v>0.39</v>
      </c>
      <c r="F55" s="34">
        <v>0.17617300000000002</v>
      </c>
      <c r="G55" s="34">
        <f t="shared" si="0"/>
        <v>0.21382699999999999</v>
      </c>
      <c r="I55" s="95"/>
      <c r="J55" s="96"/>
      <c r="K55" s="21"/>
    </row>
    <row r="56" spans="1:12" ht="33.75" x14ac:dyDescent="0.25">
      <c r="A56" s="76" t="s">
        <v>235</v>
      </c>
      <c r="B56" s="57" t="s">
        <v>207</v>
      </c>
      <c r="C56" s="31" t="s">
        <v>472</v>
      </c>
      <c r="D56" s="35" t="s">
        <v>232</v>
      </c>
      <c r="E56" s="36">
        <v>1E-3</v>
      </c>
      <c r="F56" s="34">
        <v>6.4500000000000028E-4</v>
      </c>
      <c r="G56" s="34">
        <f t="shared" si="0"/>
        <v>3.5499999999999974E-4</v>
      </c>
      <c r="I56" s="95"/>
      <c r="J56" s="96"/>
      <c r="K56" s="21"/>
    </row>
    <row r="57" spans="1:12" ht="22.5" x14ac:dyDescent="0.25">
      <c r="A57" s="76" t="s">
        <v>9</v>
      </c>
      <c r="B57" s="57" t="s">
        <v>467</v>
      </c>
      <c r="C57" s="31" t="s">
        <v>473</v>
      </c>
      <c r="D57" s="35" t="s">
        <v>230</v>
      </c>
      <c r="E57" s="36">
        <v>0.33439999999999998</v>
      </c>
      <c r="F57" s="34">
        <v>0.40335599999999999</v>
      </c>
      <c r="G57" s="34">
        <f t="shared" si="0"/>
        <v>-6.8956000000000017E-2</v>
      </c>
      <c r="I57" s="95"/>
      <c r="J57" s="96"/>
      <c r="K57" s="21"/>
    </row>
    <row r="58" spans="1:12" s="22" customFormat="1" ht="22.5" x14ac:dyDescent="0.25">
      <c r="A58" s="76" t="s">
        <v>9</v>
      </c>
      <c r="B58" s="57" t="s">
        <v>208</v>
      </c>
      <c r="C58" s="31" t="s">
        <v>474</v>
      </c>
      <c r="D58" s="35" t="s">
        <v>232</v>
      </c>
      <c r="E58" s="36">
        <v>1.4999999999999999E-2</v>
      </c>
      <c r="F58" s="44">
        <v>1.0822999999999999E-2</v>
      </c>
      <c r="G58" s="34">
        <f t="shared" si="0"/>
        <v>4.1770000000000002E-3</v>
      </c>
      <c r="I58" s="95"/>
      <c r="J58" s="96"/>
      <c r="K58" s="21"/>
      <c r="L58" s="4"/>
    </row>
    <row r="59" spans="1:12" s="22" customFormat="1" x14ac:dyDescent="0.25">
      <c r="A59" s="77" t="s">
        <v>9</v>
      </c>
      <c r="B59" s="57" t="s">
        <v>209</v>
      </c>
      <c r="C59" s="48" t="s">
        <v>18</v>
      </c>
      <c r="D59" s="35" t="s">
        <v>232</v>
      </c>
      <c r="E59" s="36">
        <v>3.0000000000000001E-3</v>
      </c>
      <c r="F59" s="34">
        <v>1.1440000000000001E-3</v>
      </c>
      <c r="G59" s="34">
        <f t="shared" si="0"/>
        <v>1.856E-3</v>
      </c>
      <c r="I59" s="95"/>
      <c r="J59" s="96"/>
      <c r="K59" s="21"/>
      <c r="L59" s="4"/>
    </row>
    <row r="60" spans="1:12" s="22" customFormat="1" ht="22.5" customHeight="1" x14ac:dyDescent="0.25">
      <c r="A60" s="77" t="s">
        <v>235</v>
      </c>
      <c r="B60" s="57" t="s">
        <v>210</v>
      </c>
      <c r="C60" s="48" t="s">
        <v>225</v>
      </c>
      <c r="D60" s="35" t="s">
        <v>230</v>
      </c>
      <c r="E60" s="36">
        <v>0.19</v>
      </c>
      <c r="F60" s="34">
        <v>0.15770100000000006</v>
      </c>
      <c r="G60" s="34">
        <f t="shared" si="0"/>
        <v>3.2298999999999939E-2</v>
      </c>
      <c r="I60" s="95"/>
      <c r="J60" s="96"/>
      <c r="K60" s="21"/>
      <c r="L60" s="4"/>
    </row>
    <row r="61" spans="1:12" s="22" customFormat="1" ht="33.75" x14ac:dyDescent="0.25">
      <c r="A61" s="77" t="s">
        <v>234</v>
      </c>
      <c r="B61" s="57" t="s">
        <v>211</v>
      </c>
      <c r="C61" s="48" t="s">
        <v>226</v>
      </c>
      <c r="D61" s="35" t="s">
        <v>233</v>
      </c>
      <c r="E61" s="36">
        <v>0</v>
      </c>
      <c r="F61" s="34">
        <v>0</v>
      </c>
      <c r="G61" s="34">
        <f t="shared" si="0"/>
        <v>0</v>
      </c>
      <c r="I61" s="95"/>
      <c r="J61" s="96"/>
      <c r="K61" s="21"/>
      <c r="L61" s="4"/>
    </row>
    <row r="62" spans="1:12" s="22" customFormat="1" ht="22.5" customHeight="1" x14ac:dyDescent="0.25">
      <c r="A62" s="77" t="s">
        <v>235</v>
      </c>
      <c r="B62" s="57" t="s">
        <v>212</v>
      </c>
      <c r="C62" s="48" t="s">
        <v>132</v>
      </c>
      <c r="D62" s="35" t="s">
        <v>232</v>
      </c>
      <c r="E62" s="36">
        <v>1.95E-2</v>
      </c>
      <c r="F62" s="34">
        <v>5.581E-3</v>
      </c>
      <c r="G62" s="34">
        <f t="shared" si="0"/>
        <v>1.3919000000000001E-2</v>
      </c>
      <c r="I62" s="95"/>
      <c r="J62" s="96"/>
      <c r="K62" s="21"/>
      <c r="L62" s="4"/>
    </row>
    <row r="63" spans="1:12" s="22" customFormat="1" ht="22.5" customHeight="1" x14ac:dyDescent="0.25">
      <c r="A63" s="77" t="s">
        <v>235</v>
      </c>
      <c r="B63" s="48" t="s">
        <v>468</v>
      </c>
      <c r="C63" s="48" t="s">
        <v>133</v>
      </c>
      <c r="D63" s="35" t="s">
        <v>232</v>
      </c>
      <c r="E63" s="36">
        <v>2.5000000000000001E-2</v>
      </c>
      <c r="F63" s="34">
        <v>7.6350000000000003E-3</v>
      </c>
      <c r="G63" s="34">
        <f t="shared" si="0"/>
        <v>1.7365000000000002E-2</v>
      </c>
      <c r="I63" s="95"/>
      <c r="J63" s="96"/>
      <c r="K63" s="21"/>
      <c r="L63" s="4"/>
    </row>
    <row r="64" spans="1:12" s="22" customFormat="1" ht="22.5" customHeight="1" x14ac:dyDescent="0.25">
      <c r="A64" s="77" t="s">
        <v>234</v>
      </c>
      <c r="B64" s="48" t="s">
        <v>469</v>
      </c>
      <c r="C64" s="48" t="s">
        <v>226</v>
      </c>
      <c r="D64" s="35" t="s">
        <v>233</v>
      </c>
      <c r="E64" s="36">
        <v>0</v>
      </c>
      <c r="F64" s="34">
        <v>0</v>
      </c>
      <c r="G64" s="34">
        <f t="shared" si="0"/>
        <v>0</v>
      </c>
      <c r="I64" s="95"/>
      <c r="J64" s="96"/>
      <c r="K64" s="21"/>
      <c r="L64" s="4"/>
    </row>
    <row r="65" spans="1:12" s="55" customFormat="1" ht="22.5" customHeight="1" x14ac:dyDescent="0.25">
      <c r="A65" s="78" t="s">
        <v>234</v>
      </c>
      <c r="B65" s="54" t="s">
        <v>470</v>
      </c>
      <c r="C65" s="54" t="s">
        <v>226</v>
      </c>
      <c r="D65" s="35" t="s">
        <v>233</v>
      </c>
      <c r="E65" s="36">
        <v>0</v>
      </c>
      <c r="F65" s="56">
        <v>0</v>
      </c>
      <c r="G65" s="34">
        <f t="shared" si="0"/>
        <v>0</v>
      </c>
      <c r="I65" s="95"/>
      <c r="J65" s="96"/>
      <c r="K65" s="21"/>
      <c r="L65" s="4"/>
    </row>
    <row r="66" spans="1:12" s="55" customFormat="1" ht="22.5" customHeight="1" x14ac:dyDescent="0.25">
      <c r="A66" s="78" t="s">
        <v>234</v>
      </c>
      <c r="B66" s="54" t="s">
        <v>471</v>
      </c>
      <c r="C66" s="54" t="s">
        <v>226</v>
      </c>
      <c r="D66" s="35" t="s">
        <v>233</v>
      </c>
      <c r="E66" s="36">
        <v>0</v>
      </c>
      <c r="F66" s="56">
        <v>0</v>
      </c>
      <c r="G66" s="34">
        <f t="shared" si="0"/>
        <v>0</v>
      </c>
      <c r="I66" s="95"/>
      <c r="J66" s="96"/>
      <c r="K66" s="21"/>
      <c r="L66" s="4"/>
    </row>
    <row r="67" spans="1:12" s="55" customFormat="1" ht="22.5" customHeight="1" x14ac:dyDescent="0.25">
      <c r="A67" s="78" t="s">
        <v>10</v>
      </c>
      <c r="B67" s="54" t="s">
        <v>213</v>
      </c>
      <c r="C67" s="54" t="s">
        <v>227</v>
      </c>
      <c r="D67" s="35" t="s">
        <v>230</v>
      </c>
      <c r="E67" s="36">
        <v>5.4972E-2</v>
      </c>
      <c r="F67" s="56">
        <v>3.9341000000000001E-2</v>
      </c>
      <c r="G67" s="34">
        <f t="shared" si="0"/>
        <v>1.5630999999999999E-2</v>
      </c>
      <c r="I67" s="95"/>
      <c r="J67" s="96"/>
      <c r="K67" s="21"/>
      <c r="L67" s="4"/>
    </row>
    <row r="68" spans="1:12" s="55" customFormat="1" ht="22.5" customHeight="1" x14ac:dyDescent="0.25">
      <c r="A68" s="78" t="s">
        <v>9</v>
      </c>
      <c r="B68" s="54" t="s">
        <v>214</v>
      </c>
      <c r="C68" s="54" t="s">
        <v>475</v>
      </c>
      <c r="D68" s="35" t="s">
        <v>230</v>
      </c>
      <c r="E68" s="36">
        <v>0.1</v>
      </c>
      <c r="F68" s="56">
        <v>7.3991000000000015E-2</v>
      </c>
      <c r="G68" s="34">
        <f t="shared" si="0"/>
        <v>2.600899999999999E-2</v>
      </c>
      <c r="I68" s="95"/>
      <c r="J68" s="96"/>
      <c r="K68" s="21"/>
      <c r="L68" s="4"/>
    </row>
    <row r="69" spans="1:12" s="55" customFormat="1" ht="22.5" customHeight="1" x14ac:dyDescent="0.25">
      <c r="A69" s="78" t="s">
        <v>234</v>
      </c>
      <c r="B69" s="54" t="s">
        <v>215</v>
      </c>
      <c r="C69" s="54" t="s">
        <v>476</v>
      </c>
      <c r="D69" s="35" t="s">
        <v>232</v>
      </c>
      <c r="E69" s="36">
        <v>0</v>
      </c>
      <c r="F69" s="56">
        <v>0</v>
      </c>
      <c r="G69" s="34">
        <f t="shared" si="0"/>
        <v>0</v>
      </c>
      <c r="I69" s="105"/>
      <c r="J69" s="96"/>
      <c r="K69" s="21"/>
      <c r="L69" s="4"/>
    </row>
    <row r="70" spans="1:12" s="55" customFormat="1" ht="22.5" customHeight="1" x14ac:dyDescent="0.25">
      <c r="A70" s="78" t="s">
        <v>9</v>
      </c>
      <c r="B70" s="54" t="s">
        <v>293</v>
      </c>
      <c r="C70" s="54" t="s">
        <v>295</v>
      </c>
      <c r="D70" s="35" t="s">
        <v>233</v>
      </c>
      <c r="E70" s="36">
        <v>5.0000000000000001E-4</v>
      </c>
      <c r="F70" s="56">
        <v>2.0100000000000012E-4</v>
      </c>
      <c r="G70" s="34">
        <f t="shared" si="0"/>
        <v>2.989999999999999E-4</v>
      </c>
      <c r="I70" s="105"/>
      <c r="J70" s="96"/>
      <c r="K70" s="21"/>
      <c r="L70" s="4"/>
    </row>
    <row r="71" spans="1:12" s="55" customFormat="1" ht="22.5" customHeight="1" x14ac:dyDescent="0.25">
      <c r="A71" s="78" t="s">
        <v>235</v>
      </c>
      <c r="B71" s="54" t="s">
        <v>294</v>
      </c>
      <c r="C71" s="54" t="s">
        <v>296</v>
      </c>
      <c r="D71" s="35" t="s">
        <v>230</v>
      </c>
      <c r="E71" s="36">
        <v>0.108804</v>
      </c>
      <c r="F71" s="56">
        <v>1.4622999999999999E-2</v>
      </c>
      <c r="G71" s="34">
        <f t="shared" si="0"/>
        <v>9.4181000000000001E-2</v>
      </c>
      <c r="I71" s="105"/>
      <c r="J71" s="96"/>
      <c r="K71" s="21"/>
      <c r="L71" s="4"/>
    </row>
    <row r="72" spans="1:12" s="55" customFormat="1" ht="22.5" customHeight="1" x14ac:dyDescent="0.25">
      <c r="A72" s="78" t="s">
        <v>9</v>
      </c>
      <c r="B72" s="54" t="s">
        <v>495</v>
      </c>
      <c r="C72" s="54" t="s">
        <v>496</v>
      </c>
      <c r="D72" s="35" t="s">
        <v>231</v>
      </c>
      <c r="E72" s="36">
        <v>0</v>
      </c>
      <c r="F72" s="56">
        <v>0</v>
      </c>
      <c r="G72" s="34">
        <f t="shared" si="0"/>
        <v>0</v>
      </c>
      <c r="I72" s="105"/>
      <c r="J72" s="96"/>
      <c r="K72" s="21"/>
      <c r="L72" s="4"/>
    </row>
    <row r="73" spans="1:12" s="55" customFormat="1" ht="22.5" customHeight="1" x14ac:dyDescent="0.25">
      <c r="A73" s="78" t="s">
        <v>149</v>
      </c>
      <c r="B73" s="54" t="s">
        <v>236</v>
      </c>
      <c r="C73" s="54" t="s">
        <v>238</v>
      </c>
      <c r="D73" s="35" t="s">
        <v>239</v>
      </c>
      <c r="E73" s="36">
        <v>0.01</v>
      </c>
      <c r="F73" s="56">
        <v>5.2779999999999997E-3</v>
      </c>
      <c r="G73" s="34">
        <f t="shared" si="0"/>
        <v>4.7220000000000005E-3</v>
      </c>
      <c r="I73" s="116"/>
      <c r="J73" s="96"/>
      <c r="K73" s="99"/>
      <c r="L73" s="4"/>
    </row>
    <row r="74" spans="1:12" s="55" customFormat="1" ht="22.5" customHeight="1" x14ac:dyDescent="0.25">
      <c r="A74" s="78" t="s">
        <v>149</v>
      </c>
      <c r="B74" s="54" t="s">
        <v>477</v>
      </c>
      <c r="C74" s="54" t="s">
        <v>238</v>
      </c>
      <c r="D74" s="35" t="s">
        <v>239</v>
      </c>
      <c r="E74" s="36">
        <v>5.0000000000000001E-3</v>
      </c>
      <c r="F74" s="56">
        <v>8.6029999999999995E-3</v>
      </c>
      <c r="G74" s="34">
        <f t="shared" si="0"/>
        <v>-3.6029999999999994E-3</v>
      </c>
      <c r="I74" s="117"/>
      <c r="J74" s="96"/>
      <c r="K74" s="99"/>
      <c r="L74" s="4"/>
    </row>
    <row r="75" spans="1:12" s="55" customFormat="1" ht="22.5" customHeight="1" x14ac:dyDescent="0.25">
      <c r="A75" s="78" t="s">
        <v>9</v>
      </c>
      <c r="B75" s="54" t="s">
        <v>157</v>
      </c>
      <c r="C75" s="54" t="s">
        <v>238</v>
      </c>
      <c r="D75" s="35" t="s">
        <v>239</v>
      </c>
      <c r="E75" s="36">
        <v>3.6999999999999998E-2</v>
      </c>
      <c r="F75" s="56">
        <v>6.0389000000000005E-2</v>
      </c>
      <c r="G75" s="34">
        <f t="shared" si="0"/>
        <v>-2.3389000000000007E-2</v>
      </c>
      <c r="I75" s="117"/>
      <c r="J75" s="96"/>
      <c r="K75" s="99"/>
      <c r="L75" s="4"/>
    </row>
    <row r="76" spans="1:12" s="55" customFormat="1" ht="22.5" customHeight="1" x14ac:dyDescent="0.25">
      <c r="A76" s="78" t="s">
        <v>9</v>
      </c>
      <c r="B76" s="54" t="s">
        <v>237</v>
      </c>
      <c r="C76" s="54" t="s">
        <v>238</v>
      </c>
      <c r="D76" s="35" t="s">
        <v>239</v>
      </c>
      <c r="E76" s="36">
        <v>0.02</v>
      </c>
      <c r="F76" s="56">
        <v>7.391E-3</v>
      </c>
      <c r="G76" s="34">
        <f t="shared" si="0"/>
        <v>1.2609E-2</v>
      </c>
      <c r="I76" s="117"/>
      <c r="J76" s="96"/>
      <c r="K76" s="99"/>
      <c r="L76" s="4"/>
    </row>
    <row r="77" spans="1:12" s="55" customFormat="1" ht="22.5" customHeight="1" x14ac:dyDescent="0.25">
      <c r="A77" s="77" t="s">
        <v>10</v>
      </c>
      <c r="B77" s="48" t="s">
        <v>158</v>
      </c>
      <c r="C77" s="54" t="s">
        <v>238</v>
      </c>
      <c r="D77" s="35" t="s">
        <v>239</v>
      </c>
      <c r="E77" s="36">
        <v>7.0000000000000001E-3</v>
      </c>
      <c r="F77" s="56">
        <v>4.1870000000000006E-3</v>
      </c>
      <c r="G77" s="34">
        <f t="shared" si="0"/>
        <v>2.8129999999999995E-3</v>
      </c>
      <c r="I77" s="117"/>
      <c r="J77" s="96"/>
      <c r="K77" s="99"/>
      <c r="L77" s="4"/>
    </row>
    <row r="78" spans="1:12" ht="15" customHeight="1" x14ac:dyDescent="0.25">
      <c r="A78" s="73" t="s">
        <v>134</v>
      </c>
      <c r="B78" s="32"/>
      <c r="C78" s="32"/>
      <c r="D78" s="32"/>
      <c r="E78" s="33">
        <f>SUM(E13:E77)</f>
        <v>118.579961</v>
      </c>
      <c r="F78" s="33">
        <f>SUM(F13:F77)</f>
        <v>103.96381700000002</v>
      </c>
      <c r="G78" s="33">
        <f>SUM(G13:G77)</f>
        <v>14.616144000000004</v>
      </c>
      <c r="I78" s="21"/>
      <c r="J78" s="21"/>
      <c r="K78" s="21"/>
    </row>
    <row r="79" spans="1:12" x14ac:dyDescent="0.25">
      <c r="I79" s="21"/>
      <c r="J79" s="21"/>
      <c r="K79" s="21"/>
    </row>
    <row r="80" spans="1:12" x14ac:dyDescent="0.25">
      <c r="I80" s="21"/>
      <c r="J80" s="21"/>
      <c r="K80" s="21"/>
    </row>
    <row r="81" spans="9:11" x14ac:dyDescent="0.25">
      <c r="I81" s="21"/>
      <c r="J81" s="21"/>
      <c r="K81" s="21"/>
    </row>
    <row r="82" spans="9:11" x14ac:dyDescent="0.25">
      <c r="I82" s="21"/>
      <c r="J82" s="21"/>
      <c r="K82" s="21"/>
    </row>
    <row r="83" spans="9:11" x14ac:dyDescent="0.25">
      <c r="I83" s="21"/>
      <c r="J83" s="21"/>
      <c r="K83" s="21"/>
    </row>
    <row r="84" spans="9:11" x14ac:dyDescent="0.25">
      <c r="I84" s="21"/>
      <c r="J84" s="21"/>
      <c r="K84" s="21"/>
    </row>
    <row r="85" spans="9:11" x14ac:dyDescent="0.25">
      <c r="I85" s="21"/>
      <c r="J85" s="21"/>
      <c r="K85" s="21"/>
    </row>
  </sheetData>
  <autoFilter ref="A12:G78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4"/>
  <sheetViews>
    <sheetView view="pageBreakPreview" zoomScale="80" zoomScaleNormal="100" zoomScaleSheetLayoutView="80" workbookViewId="0">
      <pane ySplit="11" topLeftCell="A12" activePane="bottomLeft" state="frozen"/>
      <selection activeCell="C44" sqref="C44"/>
      <selection pane="bottomLeft" activeCell="D12" sqref="D1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85546875" style="4" bestFit="1" customWidth="1"/>
    <col min="12" max="12" width="9.140625" style="4"/>
    <col min="13" max="13" width="10.85546875" style="4" bestFit="1" customWidth="1"/>
    <col min="14" max="16384" width="9.140625" style="4"/>
  </cols>
  <sheetData>
    <row r="1" spans="1:13" ht="15" customHeight="1" x14ac:dyDescent="0.25">
      <c r="C1" s="17"/>
      <c r="D1" s="17"/>
      <c r="E1" s="17"/>
      <c r="F1" s="120" t="str">
        <f>'Приморский край'!F1:G5</f>
        <v>Приложение N 4
к приказу ФАС России
от 08.12.2022 N 960/22
Форма 6</v>
      </c>
      <c r="G1" s="121"/>
    </row>
    <row r="2" spans="1:13" ht="15" customHeight="1" x14ac:dyDescent="0.25">
      <c r="C2" s="122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2025 года
</v>
      </c>
      <c r="D2" s="123"/>
      <c r="E2" s="124"/>
      <c r="F2" s="121"/>
      <c r="G2" s="121"/>
    </row>
    <row r="3" spans="1:13" ht="15" customHeight="1" x14ac:dyDescent="0.25">
      <c r="C3" s="125"/>
      <c r="D3" s="126"/>
      <c r="E3" s="127"/>
      <c r="F3" s="121"/>
      <c r="G3" s="121"/>
    </row>
    <row r="4" spans="1:13" ht="15" customHeight="1" x14ac:dyDescent="0.25">
      <c r="C4" s="125"/>
      <c r="D4" s="126"/>
      <c r="E4" s="127"/>
      <c r="F4" s="121"/>
      <c r="G4" s="121"/>
    </row>
    <row r="5" spans="1:13" ht="15" customHeight="1" x14ac:dyDescent="0.25">
      <c r="C5" s="125"/>
      <c r="D5" s="126"/>
      <c r="E5" s="127"/>
      <c r="F5" s="121"/>
      <c r="G5" s="121"/>
    </row>
    <row r="6" spans="1:13" ht="15" customHeight="1" x14ac:dyDescent="0.25">
      <c r="C6" s="125"/>
      <c r="D6" s="126"/>
      <c r="E6" s="127"/>
    </row>
    <row r="7" spans="1:13" ht="3.75" customHeight="1" x14ac:dyDescent="0.25">
      <c r="C7" s="128"/>
      <c r="D7" s="129"/>
      <c r="E7" s="130"/>
    </row>
    <row r="8" spans="1:13" x14ac:dyDescent="0.25">
      <c r="C8" s="17"/>
      <c r="D8" s="17"/>
      <c r="E8" s="17"/>
    </row>
    <row r="9" spans="1:13" x14ac:dyDescent="0.25">
      <c r="A9" s="19">
        <f>'Приморский край'!A9</f>
        <v>45809</v>
      </c>
      <c r="C9" s="17"/>
      <c r="D9" s="17"/>
      <c r="E9" s="17"/>
      <c r="F9" s="131"/>
      <c r="G9" s="132"/>
      <c r="K9" s="4" t="s">
        <v>297</v>
      </c>
      <c r="M9" s="4" t="s">
        <v>298</v>
      </c>
    </row>
    <row r="10" spans="1:13" hidden="1" x14ac:dyDescent="0.25">
      <c r="C10" s="18"/>
      <c r="D10" s="18"/>
      <c r="E10" s="20">
        <f>SUBTOTAL(9,(E13:E548))*1000</f>
        <v>16754.139999999992</v>
      </c>
    </row>
    <row r="11" spans="1:13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66">
        <f>SUBTOTAL(9,E13:E45)*1000</f>
        <v>8377.0699999999961</v>
      </c>
      <c r="M11" s="66">
        <f>SUBTOTAL(9,F13:F45)*1000</f>
        <v>13783.475999999999</v>
      </c>
    </row>
    <row r="12" spans="1:13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3" ht="33.75" x14ac:dyDescent="0.25">
      <c r="A13" s="79" t="s">
        <v>137</v>
      </c>
      <c r="B13" s="30" t="s">
        <v>240</v>
      </c>
      <c r="C13" s="41" t="s">
        <v>267</v>
      </c>
      <c r="D13" s="35" t="s">
        <v>229</v>
      </c>
      <c r="E13" s="38">
        <v>0</v>
      </c>
      <c r="F13" s="37">
        <v>2.776154</v>
      </c>
      <c r="G13" s="37">
        <f>E13-F13</f>
        <v>-2.776154</v>
      </c>
      <c r="J13" s="101"/>
      <c r="K13" s="21"/>
      <c r="L13" s="21"/>
      <c r="M13" s="21"/>
    </row>
    <row r="14" spans="1:13" ht="22.5" x14ac:dyDescent="0.25">
      <c r="A14" s="79" t="s">
        <v>137</v>
      </c>
      <c r="B14" s="30" t="s">
        <v>241</v>
      </c>
      <c r="C14" s="41" t="s">
        <v>267</v>
      </c>
      <c r="D14" s="35" t="s">
        <v>11</v>
      </c>
      <c r="E14" s="38">
        <v>5.7880000000000003</v>
      </c>
      <c r="F14" s="37">
        <v>9.4253450000000019</v>
      </c>
      <c r="G14" s="37">
        <f t="shared" ref="G14:G44" si="0">E14-F14</f>
        <v>-3.6373450000000016</v>
      </c>
      <c r="J14" s="102"/>
      <c r="K14" s="21"/>
      <c r="L14" s="21"/>
      <c r="M14" s="21"/>
    </row>
    <row r="15" spans="1:13" ht="45" x14ac:dyDescent="0.25">
      <c r="A15" s="79" t="s">
        <v>138</v>
      </c>
      <c r="B15" s="30" t="s">
        <v>242</v>
      </c>
      <c r="C15" s="41" t="s">
        <v>267</v>
      </c>
      <c r="D15" s="35" t="s">
        <v>11</v>
      </c>
      <c r="E15" s="38">
        <v>0.39100000000000001</v>
      </c>
      <c r="F15" s="37">
        <v>0.48747099999999999</v>
      </c>
      <c r="G15" s="37">
        <f t="shared" si="0"/>
        <v>-9.6470999999999973E-2</v>
      </c>
      <c r="J15" s="101"/>
      <c r="K15" s="21"/>
      <c r="L15" s="21"/>
      <c r="M15" s="21"/>
    </row>
    <row r="16" spans="1:13" ht="22.5" x14ac:dyDescent="0.25">
      <c r="A16" s="79" t="s">
        <v>7</v>
      </c>
      <c r="B16" s="30" t="s">
        <v>243</v>
      </c>
      <c r="C16" s="41" t="s">
        <v>268</v>
      </c>
      <c r="D16" s="35" t="s">
        <v>230</v>
      </c>
      <c r="E16" s="38">
        <v>0.16800000000000001</v>
      </c>
      <c r="F16" s="37">
        <v>1.4021999999999998E-2</v>
      </c>
      <c r="G16" s="37">
        <f t="shared" si="0"/>
        <v>0.153978</v>
      </c>
      <c r="J16" s="101"/>
      <c r="K16" s="21"/>
      <c r="L16" s="21"/>
      <c r="M16" s="21"/>
    </row>
    <row r="17" spans="1:13" ht="22.5" x14ac:dyDescent="0.25">
      <c r="A17" s="79" t="s">
        <v>7</v>
      </c>
      <c r="B17" s="30" t="s">
        <v>244</v>
      </c>
      <c r="C17" s="41" t="s">
        <v>268</v>
      </c>
      <c r="D17" s="35" t="s">
        <v>230</v>
      </c>
      <c r="E17" s="38">
        <v>0.24399999999999999</v>
      </c>
      <c r="F17" s="37">
        <v>0.15915300000000004</v>
      </c>
      <c r="G17" s="37">
        <f t="shared" si="0"/>
        <v>8.484699999999995E-2</v>
      </c>
      <c r="J17" s="101"/>
      <c r="K17" s="21"/>
      <c r="L17" s="21"/>
      <c r="M17" s="21"/>
    </row>
    <row r="18" spans="1:13" ht="22.5" x14ac:dyDescent="0.25">
      <c r="A18" s="79" t="s">
        <v>137</v>
      </c>
      <c r="B18" s="42" t="s">
        <v>245</v>
      </c>
      <c r="C18" s="43" t="s">
        <v>269</v>
      </c>
      <c r="D18" s="35" t="s">
        <v>230</v>
      </c>
      <c r="E18" s="39">
        <v>0.38</v>
      </c>
      <c r="F18" s="37">
        <v>0.273588</v>
      </c>
      <c r="G18" s="37">
        <f t="shared" si="0"/>
        <v>0.10641200000000001</v>
      </c>
      <c r="J18" s="103"/>
      <c r="K18" s="21"/>
      <c r="L18" s="21"/>
      <c r="M18" s="21"/>
    </row>
    <row r="19" spans="1:13" ht="22.5" x14ac:dyDescent="0.25">
      <c r="A19" s="79" t="s">
        <v>138</v>
      </c>
      <c r="B19" s="30" t="s">
        <v>246</v>
      </c>
      <c r="C19" s="43" t="s">
        <v>270</v>
      </c>
      <c r="D19" s="35" t="s">
        <v>232</v>
      </c>
      <c r="E19" s="38">
        <v>2.8000000000000001E-2</v>
      </c>
      <c r="F19" s="37">
        <v>2.3228999999999996E-2</v>
      </c>
      <c r="G19" s="37">
        <f t="shared" si="0"/>
        <v>4.7710000000000044E-3</v>
      </c>
      <c r="J19" s="101"/>
      <c r="K19" s="21"/>
      <c r="L19" s="21"/>
      <c r="M19" s="21"/>
    </row>
    <row r="20" spans="1:13" ht="22.5" x14ac:dyDescent="0.25">
      <c r="A20" s="79" t="s">
        <v>138</v>
      </c>
      <c r="B20" s="30" t="s">
        <v>247</v>
      </c>
      <c r="C20" s="43" t="s">
        <v>271</v>
      </c>
      <c r="D20" s="35" t="s">
        <v>232</v>
      </c>
      <c r="E20" s="38">
        <v>0.04</v>
      </c>
      <c r="F20" s="37">
        <v>2.8752999999999994E-2</v>
      </c>
      <c r="G20" s="37">
        <f t="shared" si="0"/>
        <v>1.1247000000000007E-2</v>
      </c>
      <c r="J20" s="101"/>
      <c r="K20" s="21"/>
      <c r="L20" s="21"/>
      <c r="M20" s="21"/>
    </row>
    <row r="21" spans="1:13" ht="22.5" x14ac:dyDescent="0.25">
      <c r="A21" s="79" t="s">
        <v>138</v>
      </c>
      <c r="B21" s="30" t="s">
        <v>248</v>
      </c>
      <c r="C21" s="43" t="s">
        <v>272</v>
      </c>
      <c r="D21" s="35" t="s">
        <v>232</v>
      </c>
      <c r="E21" s="38">
        <v>0.01</v>
      </c>
      <c r="F21" s="37">
        <v>4.7450000000000001E-3</v>
      </c>
      <c r="G21" s="37">
        <f t="shared" si="0"/>
        <v>5.2550000000000001E-3</v>
      </c>
      <c r="J21" s="101"/>
      <c r="K21" s="21"/>
      <c r="L21" s="21"/>
      <c r="M21" s="21"/>
    </row>
    <row r="22" spans="1:13" x14ac:dyDescent="0.25">
      <c r="A22" s="79" t="s">
        <v>7</v>
      </c>
      <c r="B22" s="30" t="s">
        <v>249</v>
      </c>
      <c r="C22" s="43" t="s">
        <v>273</v>
      </c>
      <c r="D22" s="35" t="s">
        <v>233</v>
      </c>
      <c r="E22" s="38">
        <v>4.0999999999999995E-3</v>
      </c>
      <c r="F22" s="37">
        <v>0</v>
      </c>
      <c r="G22" s="37">
        <f t="shared" si="0"/>
        <v>4.0999999999999995E-3</v>
      </c>
      <c r="J22" s="101"/>
      <c r="K22" s="21"/>
      <c r="L22" s="21"/>
      <c r="M22" s="21"/>
    </row>
    <row r="23" spans="1:13" ht="21" x14ac:dyDescent="0.25">
      <c r="A23" s="79" t="s">
        <v>138</v>
      </c>
      <c r="B23" s="30" t="s">
        <v>250</v>
      </c>
      <c r="C23" s="41" t="s">
        <v>274</v>
      </c>
      <c r="D23" s="35" t="s">
        <v>232</v>
      </c>
      <c r="E23" s="38">
        <v>5.5E-2</v>
      </c>
      <c r="F23" s="40">
        <v>4.0375000000000008E-2</v>
      </c>
      <c r="G23" s="37">
        <f t="shared" si="0"/>
        <v>1.4624999999999992E-2</v>
      </c>
      <c r="J23" s="101"/>
      <c r="K23" s="21"/>
      <c r="L23" s="21"/>
      <c r="M23" s="21"/>
    </row>
    <row r="24" spans="1:13" x14ac:dyDescent="0.25">
      <c r="A24" s="79" t="s">
        <v>174</v>
      </c>
      <c r="B24" s="30" t="s">
        <v>251</v>
      </c>
      <c r="C24" s="43" t="s">
        <v>175</v>
      </c>
      <c r="D24" s="35" t="s">
        <v>230</v>
      </c>
      <c r="E24" s="38">
        <v>0.3</v>
      </c>
      <c r="F24" s="37">
        <v>0.16884200000000005</v>
      </c>
      <c r="G24" s="37">
        <f t="shared" si="0"/>
        <v>0.13115799999999994</v>
      </c>
      <c r="J24" s="101"/>
      <c r="K24" s="21"/>
      <c r="L24" s="21"/>
      <c r="M24" s="21"/>
    </row>
    <row r="25" spans="1:13" x14ac:dyDescent="0.25">
      <c r="A25" s="79" t="s">
        <v>174</v>
      </c>
      <c r="B25" s="30" t="s">
        <v>510</v>
      </c>
      <c r="C25" s="43" t="s">
        <v>504</v>
      </c>
      <c r="D25" s="35" t="s">
        <v>231</v>
      </c>
      <c r="E25" s="38">
        <v>0</v>
      </c>
      <c r="F25" s="37">
        <v>2.0001999999999999E-2</v>
      </c>
      <c r="G25" s="37">
        <f t="shared" si="0"/>
        <v>-2.0001999999999999E-2</v>
      </c>
      <c r="J25" s="101"/>
      <c r="K25" s="21"/>
      <c r="L25" s="21"/>
      <c r="M25" s="21"/>
    </row>
    <row r="26" spans="1:13" ht="33.75" x14ac:dyDescent="0.25">
      <c r="A26" s="79" t="s">
        <v>138</v>
      </c>
      <c r="B26" s="30" t="s">
        <v>252</v>
      </c>
      <c r="C26" s="43" t="s">
        <v>275</v>
      </c>
      <c r="D26" s="35" t="s">
        <v>232</v>
      </c>
      <c r="E26" s="38">
        <v>2.1000000000000001E-2</v>
      </c>
      <c r="F26" s="37">
        <v>1.6843999999999998E-2</v>
      </c>
      <c r="G26" s="37">
        <f t="shared" si="0"/>
        <v>4.1560000000000034E-3</v>
      </c>
      <c r="J26" s="101"/>
      <c r="K26" s="21"/>
      <c r="L26" s="21"/>
      <c r="M26" s="21"/>
    </row>
    <row r="27" spans="1:13" ht="22.5" x14ac:dyDescent="0.25">
      <c r="A27" s="79" t="s">
        <v>138</v>
      </c>
      <c r="B27" s="30" t="s">
        <v>253</v>
      </c>
      <c r="C27" s="43" t="s">
        <v>276</v>
      </c>
      <c r="D27" s="35" t="s">
        <v>232</v>
      </c>
      <c r="E27" s="38">
        <v>0.1</v>
      </c>
      <c r="F27" s="37">
        <v>1.0810000000000002E-2</v>
      </c>
      <c r="G27" s="37">
        <f t="shared" si="0"/>
        <v>8.9190000000000005E-2</v>
      </c>
      <c r="J27" s="101"/>
      <c r="K27" s="21"/>
      <c r="L27" s="21"/>
      <c r="M27" s="21"/>
    </row>
    <row r="28" spans="1:13" ht="33.75" x14ac:dyDescent="0.25">
      <c r="A28" s="79" t="s">
        <v>7</v>
      </c>
      <c r="B28" s="30" t="s">
        <v>254</v>
      </c>
      <c r="C28" s="43" t="s">
        <v>277</v>
      </c>
      <c r="D28" s="35" t="s">
        <v>232</v>
      </c>
      <c r="E28" s="38">
        <v>2.0500000000000001E-2</v>
      </c>
      <c r="F28" s="37">
        <v>2.4170000000000007E-3</v>
      </c>
      <c r="G28" s="37">
        <f t="shared" si="0"/>
        <v>1.8083000000000002E-2</v>
      </c>
      <c r="J28" s="101"/>
      <c r="K28" s="21"/>
      <c r="L28" s="21"/>
      <c r="M28" s="21"/>
    </row>
    <row r="29" spans="1:13" ht="22.5" x14ac:dyDescent="0.25">
      <c r="A29" s="79" t="s">
        <v>7</v>
      </c>
      <c r="B29" s="30" t="s">
        <v>255</v>
      </c>
      <c r="C29" s="43" t="s">
        <v>135</v>
      </c>
      <c r="D29" s="35" t="s">
        <v>233</v>
      </c>
      <c r="E29" s="38">
        <v>6.0000000000000001E-3</v>
      </c>
      <c r="F29" s="37">
        <v>2.4020000000000001E-3</v>
      </c>
      <c r="G29" s="37">
        <f t="shared" si="0"/>
        <v>3.5980000000000001E-3</v>
      </c>
      <c r="J29" s="101"/>
      <c r="K29" s="21"/>
      <c r="L29" s="21"/>
      <c r="M29" s="21"/>
    </row>
    <row r="30" spans="1:13" ht="33.75" x14ac:dyDescent="0.25">
      <c r="A30" s="79" t="s">
        <v>138</v>
      </c>
      <c r="B30" s="30" t="s">
        <v>256</v>
      </c>
      <c r="C30" s="43" t="s">
        <v>136</v>
      </c>
      <c r="D30" s="35" t="s">
        <v>232</v>
      </c>
      <c r="E30" s="38">
        <v>1.3009999999999999E-2</v>
      </c>
      <c r="F30" s="37">
        <v>4.3821999999999993E-2</v>
      </c>
      <c r="G30" s="37">
        <f t="shared" si="0"/>
        <v>-3.0811999999999992E-2</v>
      </c>
      <c r="J30" s="101"/>
      <c r="K30" s="21"/>
      <c r="L30" s="21"/>
      <c r="M30" s="21"/>
    </row>
    <row r="31" spans="1:13" ht="33.75" x14ac:dyDescent="0.25">
      <c r="A31" s="79" t="s">
        <v>7</v>
      </c>
      <c r="B31" s="30" t="s">
        <v>257</v>
      </c>
      <c r="C31" s="43" t="s">
        <v>278</v>
      </c>
      <c r="D31" s="35" t="s">
        <v>230</v>
      </c>
      <c r="E31" s="38">
        <v>9.9999999999999992E-2</v>
      </c>
      <c r="F31" s="37">
        <v>0.12681399999999998</v>
      </c>
      <c r="G31" s="37">
        <f t="shared" si="0"/>
        <v>-2.6813999999999991E-2</v>
      </c>
      <c r="J31" s="101"/>
      <c r="K31" s="21"/>
      <c r="L31" s="21"/>
      <c r="M31" s="21"/>
    </row>
    <row r="32" spans="1:13" ht="33.75" x14ac:dyDescent="0.25">
      <c r="A32" s="79" t="s">
        <v>137</v>
      </c>
      <c r="B32" s="30" t="s">
        <v>258</v>
      </c>
      <c r="C32" s="43" t="s">
        <v>279</v>
      </c>
      <c r="D32" s="35" t="s">
        <v>230</v>
      </c>
      <c r="E32" s="38">
        <v>0.26</v>
      </c>
      <c r="F32" s="37">
        <v>2.9719999999999998E-3</v>
      </c>
      <c r="G32" s="37">
        <f t="shared" si="0"/>
        <v>0.25702800000000003</v>
      </c>
      <c r="J32" s="101"/>
      <c r="K32" s="21"/>
      <c r="L32" s="21"/>
      <c r="M32" s="21"/>
    </row>
    <row r="33" spans="1:14" s="22" customFormat="1" ht="33.75" x14ac:dyDescent="0.25">
      <c r="A33" s="79" t="s">
        <v>137</v>
      </c>
      <c r="B33" s="30" t="s">
        <v>259</v>
      </c>
      <c r="C33" s="43" t="s">
        <v>280</v>
      </c>
      <c r="D33" s="35" t="s">
        <v>232</v>
      </c>
      <c r="E33" s="38">
        <v>1.4999999999999999E-2</v>
      </c>
      <c r="F33" s="37">
        <v>4.5456000000000003E-2</v>
      </c>
      <c r="G33" s="37">
        <f t="shared" si="0"/>
        <v>-3.0456000000000004E-2</v>
      </c>
      <c r="J33" s="101"/>
      <c r="K33" s="21"/>
      <c r="L33" s="21"/>
      <c r="M33" s="104"/>
      <c r="N33" s="4"/>
    </row>
    <row r="34" spans="1:14" ht="22.5" x14ac:dyDescent="0.25">
      <c r="A34" s="79" t="s">
        <v>138</v>
      </c>
      <c r="B34" s="30" t="s">
        <v>260</v>
      </c>
      <c r="C34" s="43" t="s">
        <v>281</v>
      </c>
      <c r="D34" s="35" t="s">
        <v>232</v>
      </c>
      <c r="E34" s="38">
        <v>0.04</v>
      </c>
      <c r="F34" s="44">
        <v>2.457E-3</v>
      </c>
      <c r="G34" s="37">
        <f t="shared" si="0"/>
        <v>3.7543E-2</v>
      </c>
      <c r="J34" s="101"/>
      <c r="K34" s="21"/>
      <c r="L34" s="21"/>
      <c r="M34" s="21"/>
    </row>
    <row r="35" spans="1:14" ht="22.5" x14ac:dyDescent="0.25">
      <c r="A35" s="79" t="s">
        <v>7</v>
      </c>
      <c r="B35" s="30" t="s">
        <v>261</v>
      </c>
      <c r="C35" s="43" t="s">
        <v>282</v>
      </c>
      <c r="D35" s="35" t="s">
        <v>233</v>
      </c>
      <c r="E35" s="38">
        <v>5.0000000000000001E-3</v>
      </c>
      <c r="F35" s="44">
        <v>3.4500000000000004E-3</v>
      </c>
      <c r="G35" s="37">
        <f t="shared" si="0"/>
        <v>1.5499999999999997E-3</v>
      </c>
      <c r="J35" s="101"/>
      <c r="K35" s="21"/>
      <c r="L35" s="21"/>
      <c r="M35" s="21"/>
    </row>
    <row r="36" spans="1:14" ht="22.5" x14ac:dyDescent="0.25">
      <c r="A36" s="79" t="s">
        <v>7</v>
      </c>
      <c r="B36" s="30" t="s">
        <v>262</v>
      </c>
      <c r="C36" s="43" t="s">
        <v>282</v>
      </c>
      <c r="D36" s="35" t="s">
        <v>233</v>
      </c>
      <c r="E36" s="38">
        <v>4.0999999999999995E-3</v>
      </c>
      <c r="F36" s="44">
        <v>1.6670000000000005E-3</v>
      </c>
      <c r="G36" s="37">
        <f t="shared" si="0"/>
        <v>2.432999999999999E-3</v>
      </c>
      <c r="J36" s="101"/>
      <c r="K36" s="21"/>
      <c r="L36" s="21"/>
      <c r="M36" s="21"/>
    </row>
    <row r="37" spans="1:14" ht="22.5" x14ac:dyDescent="0.25">
      <c r="A37" s="79" t="s">
        <v>7</v>
      </c>
      <c r="B37" s="54" t="s">
        <v>263</v>
      </c>
      <c r="C37" s="54" t="s">
        <v>282</v>
      </c>
      <c r="D37" s="64" t="s">
        <v>233</v>
      </c>
      <c r="E37" s="34">
        <v>5.0000000000000001E-3</v>
      </c>
      <c r="F37" s="34">
        <v>1.622E-3</v>
      </c>
      <c r="G37" s="37">
        <f t="shared" si="0"/>
        <v>3.3779999999999999E-3</v>
      </c>
      <c r="J37" s="101"/>
      <c r="K37" s="21"/>
      <c r="L37" s="21"/>
      <c r="M37" s="21"/>
    </row>
    <row r="38" spans="1:14" x14ac:dyDescent="0.25">
      <c r="A38" s="75" t="s">
        <v>174</v>
      </c>
      <c r="B38" s="62" t="s">
        <v>264</v>
      </c>
      <c r="C38" s="62" t="s">
        <v>283</v>
      </c>
      <c r="D38" s="52" t="s">
        <v>232</v>
      </c>
      <c r="E38" s="60">
        <v>1.4999999999999999E-2</v>
      </c>
      <c r="F38" s="60">
        <v>2.6062000000000009E-2</v>
      </c>
      <c r="G38" s="37">
        <f t="shared" si="0"/>
        <v>-1.1062000000000009E-2</v>
      </c>
      <c r="J38" s="101"/>
      <c r="K38" s="21"/>
      <c r="L38" s="21"/>
      <c r="M38" s="21"/>
    </row>
    <row r="39" spans="1:14" ht="22.5" x14ac:dyDescent="0.25">
      <c r="A39" s="75" t="s">
        <v>7</v>
      </c>
      <c r="B39" s="62" t="s">
        <v>265</v>
      </c>
      <c r="C39" s="62" t="s">
        <v>505</v>
      </c>
      <c r="D39" s="52" t="s">
        <v>230</v>
      </c>
      <c r="E39" s="60">
        <v>0.107</v>
      </c>
      <c r="F39" s="60">
        <v>2.7372E-2</v>
      </c>
      <c r="G39" s="37">
        <f t="shared" si="0"/>
        <v>7.9628000000000004E-2</v>
      </c>
      <c r="J39" s="101"/>
      <c r="K39" s="21"/>
      <c r="L39" s="21"/>
      <c r="M39" s="21"/>
    </row>
    <row r="40" spans="1:14" ht="22.5" x14ac:dyDescent="0.25">
      <c r="A40" s="79" t="s">
        <v>7</v>
      </c>
      <c r="B40" s="62" t="s">
        <v>266</v>
      </c>
      <c r="C40" s="62" t="s">
        <v>506</v>
      </c>
      <c r="D40" s="52" t="s">
        <v>232</v>
      </c>
      <c r="E40" s="60">
        <v>3.6260000000000001E-2</v>
      </c>
      <c r="F40" s="60">
        <v>2.2389999999999997E-3</v>
      </c>
      <c r="G40" s="37">
        <f t="shared" ref="G40" si="1">E40-F40</f>
        <v>3.4021000000000003E-2</v>
      </c>
      <c r="J40" s="101"/>
      <c r="K40" s="21"/>
      <c r="L40" s="21"/>
      <c r="M40" s="21"/>
    </row>
    <row r="41" spans="1:14" ht="21" x14ac:dyDescent="0.25">
      <c r="A41" s="75" t="s">
        <v>137</v>
      </c>
      <c r="B41" s="62" t="s">
        <v>286</v>
      </c>
      <c r="C41" s="62" t="s">
        <v>287</v>
      </c>
      <c r="D41" s="52" t="s">
        <v>232</v>
      </c>
      <c r="E41" s="60">
        <v>8.0000000000000002E-3</v>
      </c>
      <c r="F41" s="60">
        <v>1.6149999999999998E-2</v>
      </c>
      <c r="G41" s="37">
        <f t="shared" si="0"/>
        <v>-8.1499999999999975E-3</v>
      </c>
      <c r="J41" s="101"/>
      <c r="K41" s="21"/>
      <c r="L41" s="21"/>
      <c r="M41" s="21"/>
    </row>
    <row r="42" spans="1:14" ht="22.5" x14ac:dyDescent="0.25">
      <c r="A42" s="75" t="s">
        <v>137</v>
      </c>
      <c r="B42" s="62" t="s">
        <v>508</v>
      </c>
      <c r="C42" s="62" t="s">
        <v>288</v>
      </c>
      <c r="D42" s="52" t="s">
        <v>230</v>
      </c>
      <c r="E42" s="60">
        <v>0.129</v>
      </c>
      <c r="F42" s="60">
        <v>3.79E-4</v>
      </c>
      <c r="G42" s="37">
        <f t="shared" si="0"/>
        <v>0.12862100000000001</v>
      </c>
      <c r="J42" s="101"/>
      <c r="K42" s="21"/>
      <c r="L42" s="21"/>
      <c r="M42" s="21"/>
    </row>
    <row r="43" spans="1:14" ht="22.5" x14ac:dyDescent="0.25">
      <c r="A43" s="75" t="s">
        <v>7</v>
      </c>
      <c r="B43" s="62" t="s">
        <v>299</v>
      </c>
      <c r="C43" s="62" t="s">
        <v>300</v>
      </c>
      <c r="D43" s="52" t="s">
        <v>232</v>
      </c>
      <c r="E43" s="60">
        <v>0</v>
      </c>
      <c r="F43" s="60">
        <v>0</v>
      </c>
      <c r="G43" s="37">
        <f t="shared" si="0"/>
        <v>0</v>
      </c>
      <c r="J43" s="101"/>
      <c r="K43" s="21"/>
      <c r="L43" s="21"/>
      <c r="M43" s="21"/>
    </row>
    <row r="44" spans="1:14" x14ac:dyDescent="0.25">
      <c r="A44" s="75" t="s">
        <v>7</v>
      </c>
      <c r="B44" s="62" t="s">
        <v>509</v>
      </c>
      <c r="C44" s="62" t="s">
        <v>507</v>
      </c>
      <c r="D44" s="52" t="s">
        <v>232</v>
      </c>
      <c r="E44" s="60">
        <v>1.01E-2</v>
      </c>
      <c r="F44" s="60">
        <v>1.7100000000000009E-4</v>
      </c>
      <c r="G44" s="37">
        <f t="shared" si="0"/>
        <v>9.9290000000000003E-3</v>
      </c>
      <c r="J44" s="101"/>
      <c r="K44" s="21"/>
      <c r="L44" s="21"/>
      <c r="M44" s="21"/>
    </row>
    <row r="45" spans="1:14" x14ac:dyDescent="0.25">
      <c r="A45" s="75" t="s">
        <v>7</v>
      </c>
      <c r="B45" s="62" t="s">
        <v>156</v>
      </c>
      <c r="C45" s="62" t="s">
        <v>238</v>
      </c>
      <c r="D45" s="52" t="s">
        <v>239</v>
      </c>
      <c r="E45" s="60">
        <v>7.3999999999999996E-2</v>
      </c>
      <c r="F45" s="60">
        <v>2.8690999999999998E-2</v>
      </c>
      <c r="G45" s="37">
        <f t="shared" ref="G45" si="2">E45-F45</f>
        <v>4.5309000000000002E-2</v>
      </c>
      <c r="J45" s="100"/>
      <c r="K45" s="21"/>
      <c r="L45" s="21"/>
      <c r="M45" s="21"/>
    </row>
    <row r="46" spans="1:14" x14ac:dyDescent="0.25">
      <c r="A46" s="63" t="s">
        <v>134</v>
      </c>
      <c r="B46" s="65"/>
      <c r="C46" s="65"/>
      <c r="D46" s="65"/>
      <c r="E46" s="53">
        <f>SUM(E13:E45)</f>
        <v>8.3770699999999962</v>
      </c>
      <c r="F46" s="53">
        <f>SUM(F13:F45)</f>
        <v>13.783475999999999</v>
      </c>
      <c r="G46" s="53">
        <f>SUM(G13:G45)</f>
        <v>-5.4064060000000023</v>
      </c>
      <c r="J46" s="21"/>
      <c r="K46" s="21"/>
      <c r="L46" s="21"/>
      <c r="M46" s="21"/>
    </row>
    <row r="47" spans="1:14" x14ac:dyDescent="0.25">
      <c r="J47" s="21"/>
      <c r="K47" s="21"/>
      <c r="L47" s="21"/>
      <c r="M47" s="21"/>
    </row>
    <row r="48" spans="1:14" x14ac:dyDescent="0.25">
      <c r="J48" s="21"/>
      <c r="K48" s="21"/>
      <c r="L48" s="21"/>
      <c r="M48" s="21"/>
    </row>
    <row r="49" spans="10:13" x14ac:dyDescent="0.25">
      <c r="J49" s="21"/>
      <c r="K49" s="21"/>
      <c r="L49" s="21"/>
      <c r="M49" s="21"/>
    </row>
    <row r="50" spans="10:13" x14ac:dyDescent="0.25">
      <c r="J50" s="21"/>
      <c r="K50" s="21"/>
      <c r="L50" s="21"/>
      <c r="M50" s="21"/>
    </row>
    <row r="51" spans="10:13" x14ac:dyDescent="0.25">
      <c r="J51" s="21"/>
      <c r="K51" s="21"/>
      <c r="L51" s="21"/>
      <c r="M51" s="21"/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133"/>
      <c r="F944" s="2"/>
      <c r="G944" s="12"/>
    </row>
    <row r="945" spans="1:7" x14ac:dyDescent="0.25">
      <c r="A945" s="2"/>
      <c r="B945" s="2"/>
      <c r="C945" s="3"/>
      <c r="D945" s="2"/>
      <c r="E945" s="134"/>
      <c r="F945" s="2"/>
      <c r="G945" s="12"/>
    </row>
    <row r="946" spans="1:7" x14ac:dyDescent="0.25">
      <c r="A946" s="2"/>
      <c r="B946" s="2"/>
      <c r="C946" s="3"/>
      <c r="D946" s="2"/>
      <c r="E946" s="134"/>
      <c r="F946" s="2"/>
      <c r="G946" s="12"/>
    </row>
    <row r="947" spans="1:7" x14ac:dyDescent="0.25">
      <c r="A947" s="2"/>
      <c r="B947" s="2"/>
      <c r="C947" s="3"/>
      <c r="D947" s="2"/>
      <c r="E947" s="134"/>
      <c r="F947" s="2"/>
      <c r="G947" s="12"/>
    </row>
    <row r="948" spans="1:7" x14ac:dyDescent="0.25">
      <c r="A948" s="2"/>
      <c r="B948" s="2"/>
      <c r="C948" s="3"/>
      <c r="D948" s="2"/>
      <c r="E948" s="134"/>
      <c r="F948" s="2"/>
      <c r="G948" s="12"/>
    </row>
    <row r="949" spans="1:7" x14ac:dyDescent="0.25">
      <c r="A949" s="2"/>
      <c r="B949" s="2"/>
      <c r="C949" s="3"/>
      <c r="D949" s="2"/>
      <c r="E949" s="134"/>
      <c r="F949" s="2"/>
      <c r="G949" s="12"/>
    </row>
    <row r="950" spans="1:7" x14ac:dyDescent="0.25">
      <c r="A950" s="2"/>
      <c r="B950" s="2"/>
      <c r="C950" s="3"/>
      <c r="D950" s="2"/>
      <c r="E950" s="134"/>
      <c r="F950" s="2"/>
      <c r="G950" s="12"/>
    </row>
    <row r="951" spans="1:7" x14ac:dyDescent="0.25">
      <c r="A951" s="2"/>
      <c r="B951" s="2"/>
      <c r="C951" s="3"/>
      <c r="D951" s="2"/>
      <c r="E951" s="134"/>
      <c r="F951" s="2"/>
      <c r="G951" s="12"/>
    </row>
    <row r="952" spans="1:7" x14ac:dyDescent="0.25">
      <c r="A952" s="2"/>
      <c r="B952" s="2"/>
      <c r="C952" s="3"/>
      <c r="D952" s="2"/>
      <c r="E952" s="135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6"/>
      <c r="B1276" s="3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7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2"/>
      <c r="F1440" s="2"/>
      <c r="G1440" s="12"/>
    </row>
    <row r="1441" spans="1:7" x14ac:dyDescent="0.25">
      <c r="A1441" s="6"/>
      <c r="B1441" s="3"/>
      <c r="C1441" s="3"/>
      <c r="D1441" s="2"/>
      <c r="E1441" s="1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</sheetData>
  <autoFilter ref="A12:H46"/>
  <mergeCells count="4">
    <mergeCell ref="F1:G5"/>
    <mergeCell ref="C2:E7"/>
    <mergeCell ref="F9:G9"/>
    <mergeCell ref="E944:E95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0"/>
  <sheetViews>
    <sheetView view="pageBreakPreview" zoomScale="80" zoomScaleNormal="100" zoomScaleSheetLayoutView="80" workbookViewId="0">
      <pane ySplit="11" topLeftCell="A12" activePane="bottomLeft" state="frozen"/>
      <selection activeCell="I8" sqref="I8"/>
      <selection pane="bottomLeft" activeCell="I23" sqref="I23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22.5703125" style="4" customWidth="1"/>
    <col min="11" max="11" width="18.85546875" style="4" customWidth="1"/>
    <col min="12" max="12" width="9.5703125" style="4" bestFit="1" customWidth="1"/>
    <col min="13" max="16384" width="9.140625" style="4"/>
  </cols>
  <sheetData>
    <row r="1" spans="1:14" ht="15" customHeight="1" x14ac:dyDescent="0.25">
      <c r="C1" s="17"/>
      <c r="D1" s="17"/>
      <c r="E1" s="17"/>
      <c r="F1" s="120" t="str">
        <f>'Приморский край'!F1:G5</f>
        <v>Приложение N 4
к приказу ФАС России
от 08.12.2022 N 960/22
Форма 6</v>
      </c>
      <c r="G1" s="121"/>
    </row>
    <row r="2" spans="1:14" ht="15" customHeight="1" x14ac:dyDescent="0.25">
      <c r="C2" s="122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2025 года
</v>
      </c>
      <c r="D2" s="123"/>
      <c r="E2" s="124"/>
      <c r="F2" s="121"/>
      <c r="G2" s="121"/>
    </row>
    <row r="3" spans="1:14" ht="15" customHeight="1" x14ac:dyDescent="0.25">
      <c r="C3" s="125"/>
      <c r="D3" s="126"/>
      <c r="E3" s="127"/>
      <c r="F3" s="121"/>
      <c r="G3" s="121"/>
    </row>
    <row r="4" spans="1:14" ht="15" customHeight="1" x14ac:dyDescent="0.25">
      <c r="C4" s="125"/>
      <c r="D4" s="126"/>
      <c r="E4" s="127"/>
      <c r="F4" s="121"/>
      <c r="G4" s="121"/>
    </row>
    <row r="5" spans="1:14" ht="15" customHeight="1" x14ac:dyDescent="0.25">
      <c r="C5" s="125"/>
      <c r="D5" s="126"/>
      <c r="E5" s="127"/>
      <c r="F5" s="121"/>
      <c r="G5" s="121"/>
    </row>
    <row r="6" spans="1:14" ht="15" customHeight="1" x14ac:dyDescent="0.25">
      <c r="C6" s="125"/>
      <c r="D6" s="126"/>
      <c r="E6" s="127"/>
    </row>
    <row r="7" spans="1:14" ht="15" customHeight="1" x14ac:dyDescent="0.25">
      <c r="C7" s="128"/>
      <c r="D7" s="129"/>
      <c r="E7" s="130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45809</v>
      </c>
      <c r="C9" s="17"/>
      <c r="D9" s="17"/>
      <c r="E9" s="17"/>
      <c r="F9" s="131"/>
      <c r="G9" s="132"/>
    </row>
    <row r="10" spans="1:14" ht="15.75" thickBot="1" x14ac:dyDescent="0.3">
      <c r="C10" s="18"/>
      <c r="D10" s="18"/>
      <c r="E10" s="20"/>
      <c r="I10" s="106">
        <f>SUBTOTAL(9,E13:E198)*1000</f>
        <v>260054.92500000002</v>
      </c>
      <c r="J10" s="106">
        <f>SUBTOTAL(9,F13:F198)*1000</f>
        <v>184267.75799999997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59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x14ac:dyDescent="0.25">
      <c r="A13" s="45" t="s">
        <v>449</v>
      </c>
      <c r="B13" s="26" t="s">
        <v>483</v>
      </c>
      <c r="C13" s="27" t="s">
        <v>491</v>
      </c>
      <c r="D13" s="9">
        <v>0</v>
      </c>
      <c r="E13" s="69">
        <v>5.9699999999999998E-4</v>
      </c>
      <c r="F13" s="61">
        <v>5.9699999999999998E-4</v>
      </c>
      <c r="G13" s="61">
        <f t="shared" ref="G13:G20" si="0">E13-F13</f>
        <v>0</v>
      </c>
      <c r="H13" s="15"/>
      <c r="I13" s="107"/>
      <c r="J13" s="85"/>
      <c r="K13" s="74"/>
      <c r="L13" s="74"/>
      <c r="M13" s="88"/>
      <c r="N13" s="74"/>
    </row>
    <row r="14" spans="1:14" x14ac:dyDescent="0.25">
      <c r="A14" s="45" t="s">
        <v>453</v>
      </c>
      <c r="B14" s="26" t="s">
        <v>484</v>
      </c>
      <c r="C14" s="27" t="s">
        <v>491</v>
      </c>
      <c r="D14" s="9">
        <v>0</v>
      </c>
      <c r="E14" s="69">
        <v>0</v>
      </c>
      <c r="F14" s="61">
        <v>0</v>
      </c>
      <c r="G14" s="61">
        <f t="shared" si="0"/>
        <v>0</v>
      </c>
      <c r="H14" s="15"/>
      <c r="I14" s="107"/>
      <c r="J14" s="85"/>
      <c r="K14" s="74"/>
      <c r="L14" s="74"/>
      <c r="M14" s="84"/>
      <c r="N14" s="21"/>
    </row>
    <row r="15" spans="1:14" ht="23.25" x14ac:dyDescent="0.25">
      <c r="A15" s="46" t="s">
        <v>494</v>
      </c>
      <c r="B15" s="118" t="s">
        <v>485</v>
      </c>
      <c r="C15" s="28" t="s">
        <v>492</v>
      </c>
      <c r="D15" s="9">
        <v>0</v>
      </c>
      <c r="E15" s="70">
        <v>7.0000000000000007E-2</v>
      </c>
      <c r="F15" s="61">
        <v>1.9684E-2</v>
      </c>
      <c r="G15" s="81">
        <f t="shared" si="0"/>
        <v>5.0316000000000007E-2</v>
      </c>
      <c r="H15" s="86"/>
      <c r="I15" s="107"/>
      <c r="J15" s="85"/>
      <c r="K15" s="74"/>
      <c r="L15" s="74"/>
      <c r="M15" s="87"/>
      <c r="N15" s="21"/>
    </row>
    <row r="16" spans="1:14" ht="34.5" x14ac:dyDescent="0.25">
      <c r="A16" s="45" t="s">
        <v>449</v>
      </c>
      <c r="B16" s="25" t="s">
        <v>487</v>
      </c>
      <c r="C16" s="119" t="s">
        <v>493</v>
      </c>
      <c r="D16" s="9">
        <v>0</v>
      </c>
      <c r="E16" s="70">
        <v>3.5000000000000001E-3</v>
      </c>
      <c r="F16" s="61">
        <v>3.5920000000000001E-3</v>
      </c>
      <c r="G16" s="61">
        <f t="shared" si="0"/>
        <v>-9.2000000000000068E-5</v>
      </c>
      <c r="I16" s="107"/>
      <c r="J16" s="85"/>
      <c r="K16" s="74"/>
      <c r="L16" s="74"/>
      <c r="M16" s="87"/>
      <c r="N16" s="21"/>
    </row>
    <row r="17" spans="1:14" ht="22.5" x14ac:dyDescent="0.25">
      <c r="A17" s="45" t="s">
        <v>443</v>
      </c>
      <c r="B17" s="26" t="s">
        <v>163</v>
      </c>
      <c r="C17" s="27" t="s">
        <v>171</v>
      </c>
      <c r="D17" s="9">
        <v>1</v>
      </c>
      <c r="E17" s="69">
        <v>45</v>
      </c>
      <c r="F17" s="61">
        <v>46.801659000000001</v>
      </c>
      <c r="G17" s="61">
        <f t="shared" si="0"/>
        <v>-1.8016590000000008</v>
      </c>
      <c r="H17" s="15"/>
      <c r="I17" s="107"/>
      <c r="J17" s="85"/>
      <c r="K17" s="74"/>
      <c r="L17" s="74"/>
      <c r="M17" s="84"/>
      <c r="N17" s="21"/>
    </row>
    <row r="18" spans="1:14" ht="22.5" x14ac:dyDescent="0.25">
      <c r="A18" s="45" t="s">
        <v>444</v>
      </c>
      <c r="B18" s="26" t="s">
        <v>165</v>
      </c>
      <c r="C18" s="27" t="s">
        <v>171</v>
      </c>
      <c r="D18" s="9">
        <v>1</v>
      </c>
      <c r="E18" s="69">
        <v>45</v>
      </c>
      <c r="F18" s="61">
        <v>20.528106999999999</v>
      </c>
      <c r="G18" s="61">
        <f t="shared" si="0"/>
        <v>24.471893000000001</v>
      </c>
      <c r="H18" s="15"/>
      <c r="I18" s="107"/>
      <c r="J18" s="85"/>
      <c r="K18" s="74"/>
      <c r="L18" s="74"/>
      <c r="M18" s="84"/>
      <c r="N18" s="21"/>
    </row>
    <row r="19" spans="1:14" ht="23.25" x14ac:dyDescent="0.25">
      <c r="A19" s="45" t="s">
        <v>449</v>
      </c>
      <c r="B19" s="26" t="s">
        <v>159</v>
      </c>
      <c r="C19" s="27" t="s">
        <v>171</v>
      </c>
      <c r="D19" s="9">
        <v>1</v>
      </c>
      <c r="E19" s="69">
        <v>50</v>
      </c>
      <c r="F19" s="61">
        <v>50.887794</v>
      </c>
      <c r="G19" s="61">
        <f t="shared" si="0"/>
        <v>-0.88779399999999953</v>
      </c>
      <c r="I19" s="108"/>
      <c r="J19" s="85"/>
      <c r="K19" s="74"/>
      <c r="L19" s="74"/>
      <c r="M19" s="84"/>
      <c r="N19" s="21"/>
    </row>
    <row r="20" spans="1:14" ht="22.5" x14ac:dyDescent="0.25">
      <c r="A20" s="45" t="s">
        <v>444</v>
      </c>
      <c r="B20" s="26" t="s">
        <v>164</v>
      </c>
      <c r="C20" s="27" t="s">
        <v>171</v>
      </c>
      <c r="D20" s="9">
        <v>2</v>
      </c>
      <c r="E20" s="69">
        <v>5</v>
      </c>
      <c r="F20" s="61">
        <v>2.7109999999999999E-2</v>
      </c>
      <c r="G20" s="81">
        <f t="shared" si="0"/>
        <v>4.9728899999999996</v>
      </c>
      <c r="H20" s="21"/>
      <c r="I20" s="108"/>
      <c r="J20" s="85"/>
      <c r="K20" s="74"/>
      <c r="L20" s="74"/>
      <c r="M20" s="84"/>
      <c r="N20" s="21"/>
    </row>
    <row r="21" spans="1:14" x14ac:dyDescent="0.25">
      <c r="A21" s="45" t="s">
        <v>444</v>
      </c>
      <c r="B21" s="26" t="s">
        <v>304</v>
      </c>
      <c r="C21" s="27" t="s">
        <v>78</v>
      </c>
      <c r="D21" s="9">
        <v>2</v>
      </c>
      <c r="E21" s="69">
        <v>7.54</v>
      </c>
      <c r="F21" s="61">
        <v>6.5661909999999999</v>
      </c>
      <c r="G21" s="61">
        <f>E21-F21</f>
        <v>0.97380900000000015</v>
      </c>
      <c r="I21" s="108"/>
      <c r="J21" s="85"/>
      <c r="K21" s="74"/>
      <c r="L21" s="74"/>
      <c r="M21" s="84"/>
      <c r="N21" s="21"/>
    </row>
    <row r="22" spans="1:14" ht="34.5" x14ac:dyDescent="0.25">
      <c r="A22" s="45" t="s">
        <v>446</v>
      </c>
      <c r="B22" s="26" t="s">
        <v>284</v>
      </c>
      <c r="C22" s="27" t="s">
        <v>405</v>
      </c>
      <c r="D22" s="9">
        <v>2</v>
      </c>
      <c r="E22" s="69">
        <v>10.337349</v>
      </c>
      <c r="F22" s="61">
        <v>6.9519889999999993</v>
      </c>
      <c r="G22" s="61">
        <f t="shared" ref="G22:G51" si="1">E22-F22</f>
        <v>3.3853600000000004</v>
      </c>
      <c r="H22" s="15"/>
      <c r="I22" s="108"/>
      <c r="J22" s="85"/>
      <c r="K22" s="74"/>
      <c r="L22" s="74"/>
      <c r="M22" s="84"/>
      <c r="N22" s="21"/>
    </row>
    <row r="23" spans="1:14" ht="23.25" x14ac:dyDescent="0.25">
      <c r="A23" s="45" t="s">
        <v>449</v>
      </c>
      <c r="B23" s="26" t="s">
        <v>160</v>
      </c>
      <c r="C23" s="27" t="s">
        <v>171</v>
      </c>
      <c r="D23" s="9">
        <v>2</v>
      </c>
      <c r="E23" s="69">
        <v>30</v>
      </c>
      <c r="F23" s="61">
        <v>18.049164000000001</v>
      </c>
      <c r="G23" s="61">
        <f t="shared" si="1"/>
        <v>11.950835999999999</v>
      </c>
      <c r="H23" s="15"/>
      <c r="I23" s="108"/>
      <c r="J23" s="85"/>
      <c r="K23" s="74"/>
      <c r="L23" s="74"/>
      <c r="M23" s="83"/>
      <c r="N23" s="21"/>
    </row>
    <row r="24" spans="1:14" ht="22.5" x14ac:dyDescent="0.25">
      <c r="A24" s="45" t="s">
        <v>453</v>
      </c>
      <c r="B24" s="26" t="s">
        <v>168</v>
      </c>
      <c r="C24" s="27" t="s">
        <v>171</v>
      </c>
      <c r="D24" s="9">
        <v>2</v>
      </c>
      <c r="E24" s="69">
        <v>30</v>
      </c>
      <c r="F24" s="61">
        <v>9.3018239999999999</v>
      </c>
      <c r="G24" s="81">
        <f t="shared" si="1"/>
        <v>20.698176</v>
      </c>
      <c r="H24" s="86"/>
      <c r="I24" s="108"/>
      <c r="J24" s="85"/>
      <c r="K24" s="74"/>
      <c r="L24" s="74"/>
      <c r="M24" s="84"/>
      <c r="N24" s="21"/>
    </row>
    <row r="25" spans="1:14" ht="23.25" x14ac:dyDescent="0.25">
      <c r="A25" s="45" t="s">
        <v>456</v>
      </c>
      <c r="B25" s="26" t="s">
        <v>170</v>
      </c>
      <c r="C25" s="27" t="s">
        <v>171</v>
      </c>
      <c r="D25" s="9">
        <v>2</v>
      </c>
      <c r="E25" s="70">
        <v>12</v>
      </c>
      <c r="F25" s="61">
        <v>10.012270000000001</v>
      </c>
      <c r="G25" s="61">
        <f t="shared" si="1"/>
        <v>1.9877299999999991</v>
      </c>
      <c r="H25" s="15"/>
      <c r="I25" s="108"/>
      <c r="J25" s="85"/>
      <c r="K25" s="74"/>
      <c r="L25" s="74"/>
      <c r="M25" s="84"/>
      <c r="N25" s="21"/>
    </row>
    <row r="26" spans="1:14" x14ac:dyDescent="0.25">
      <c r="A26" s="45" t="s">
        <v>443</v>
      </c>
      <c r="B26" s="26" t="s">
        <v>301</v>
      </c>
      <c r="C26" s="27" t="s">
        <v>61</v>
      </c>
      <c r="D26" s="9">
        <v>3</v>
      </c>
      <c r="E26" s="70">
        <v>0.29360000000000003</v>
      </c>
      <c r="F26" s="61">
        <v>0.23268499999999998</v>
      </c>
      <c r="G26" s="81">
        <f t="shared" si="1"/>
        <v>6.0915000000000052E-2</v>
      </c>
      <c r="H26" s="86"/>
      <c r="I26" s="108"/>
      <c r="J26" s="85"/>
      <c r="K26" s="74"/>
      <c r="L26" s="74"/>
      <c r="M26" s="84"/>
      <c r="N26" s="21"/>
    </row>
    <row r="27" spans="1:14" ht="57" x14ac:dyDescent="0.25">
      <c r="A27" s="45" t="s">
        <v>444</v>
      </c>
      <c r="B27" s="26" t="s">
        <v>123</v>
      </c>
      <c r="C27" s="27" t="s">
        <v>399</v>
      </c>
      <c r="D27" s="9">
        <v>3</v>
      </c>
      <c r="E27" s="69">
        <v>1.35</v>
      </c>
      <c r="F27" s="61">
        <v>0.71828700000000001</v>
      </c>
      <c r="G27" s="61">
        <f t="shared" si="1"/>
        <v>0.63171300000000008</v>
      </c>
      <c r="H27" s="15"/>
      <c r="I27" s="109"/>
      <c r="J27" s="85"/>
      <c r="K27" s="21"/>
      <c r="L27" s="74"/>
      <c r="M27" s="84"/>
    </row>
    <row r="28" spans="1:14" ht="22.5" x14ac:dyDescent="0.25">
      <c r="A28" s="45" t="s">
        <v>445</v>
      </c>
      <c r="B28" s="26" t="s">
        <v>167</v>
      </c>
      <c r="C28" s="27" t="s">
        <v>171</v>
      </c>
      <c r="D28" s="9">
        <v>3</v>
      </c>
      <c r="E28" s="69">
        <v>0.7</v>
      </c>
      <c r="F28" s="61">
        <v>0.30222500000000002</v>
      </c>
      <c r="G28" s="61">
        <f t="shared" si="1"/>
        <v>0.39777499999999993</v>
      </c>
      <c r="H28" s="15"/>
      <c r="I28" s="109"/>
      <c r="J28" s="85"/>
      <c r="K28" s="21"/>
      <c r="L28" s="74"/>
      <c r="M28" s="84"/>
    </row>
    <row r="29" spans="1:14" ht="23.25" x14ac:dyDescent="0.25">
      <c r="A29" s="45" t="s">
        <v>449</v>
      </c>
      <c r="B29" s="26" t="s">
        <v>318</v>
      </c>
      <c r="C29" s="27" t="s">
        <v>46</v>
      </c>
      <c r="D29" s="9">
        <v>3</v>
      </c>
      <c r="E29" s="69">
        <v>3.78</v>
      </c>
      <c r="F29" s="61">
        <v>3.3617240000000002</v>
      </c>
      <c r="G29" s="61">
        <f t="shared" si="1"/>
        <v>0.41827599999999965</v>
      </c>
      <c r="H29" s="15"/>
      <c r="I29" s="89"/>
      <c r="J29" s="85"/>
      <c r="K29" s="21"/>
      <c r="L29" s="74"/>
      <c r="M29" s="84"/>
    </row>
    <row r="30" spans="1:14" ht="23.25" x14ac:dyDescent="0.25">
      <c r="A30" s="45" t="s">
        <v>449</v>
      </c>
      <c r="B30" s="26" t="s">
        <v>319</v>
      </c>
      <c r="C30" s="27" t="s">
        <v>172</v>
      </c>
      <c r="D30" s="9">
        <v>3</v>
      </c>
      <c r="E30" s="69">
        <v>4.2699999999999996</v>
      </c>
      <c r="F30" s="61">
        <v>0.745838</v>
      </c>
      <c r="G30" s="61">
        <f t="shared" si="1"/>
        <v>3.5241619999999996</v>
      </c>
      <c r="I30" s="89"/>
      <c r="J30" s="85"/>
      <c r="K30" s="21"/>
      <c r="L30" s="74"/>
      <c r="M30" s="84"/>
    </row>
    <row r="31" spans="1:14" ht="23.25" x14ac:dyDescent="0.25">
      <c r="A31" s="47" t="s">
        <v>449</v>
      </c>
      <c r="B31" s="25" t="s">
        <v>481</v>
      </c>
      <c r="C31" s="27" t="s">
        <v>489</v>
      </c>
      <c r="D31" s="9">
        <v>3</v>
      </c>
      <c r="E31" s="69">
        <v>0.77</v>
      </c>
      <c r="F31" s="61">
        <v>0.707063</v>
      </c>
      <c r="G31" s="61">
        <f t="shared" si="1"/>
        <v>6.2937000000000021E-2</v>
      </c>
      <c r="I31" s="109"/>
      <c r="J31" s="85"/>
      <c r="K31" s="21"/>
      <c r="L31" s="74"/>
      <c r="M31" s="92"/>
    </row>
    <row r="32" spans="1:14" ht="23.25" x14ac:dyDescent="0.25">
      <c r="A32" s="45" t="s">
        <v>450</v>
      </c>
      <c r="B32" s="25" t="s">
        <v>323</v>
      </c>
      <c r="C32" s="27" t="s">
        <v>24</v>
      </c>
      <c r="D32" s="9">
        <v>3</v>
      </c>
      <c r="E32" s="69">
        <v>0.6</v>
      </c>
      <c r="F32" s="61">
        <v>0.58101400000000003</v>
      </c>
      <c r="G32" s="61">
        <f t="shared" si="1"/>
        <v>1.8985999999999947E-2</v>
      </c>
      <c r="I32" s="109"/>
      <c r="J32" s="85"/>
      <c r="K32" s="21"/>
      <c r="L32" s="74"/>
      <c r="M32" s="92"/>
    </row>
    <row r="33" spans="1:14" x14ac:dyDescent="0.25">
      <c r="A33" s="45" t="s">
        <v>443</v>
      </c>
      <c r="B33" s="26" t="s">
        <v>68</v>
      </c>
      <c r="C33" s="27" t="s">
        <v>69</v>
      </c>
      <c r="D33" s="9">
        <v>4</v>
      </c>
      <c r="E33" s="69">
        <v>0.8</v>
      </c>
      <c r="F33" s="61">
        <v>0.81620999999999999</v>
      </c>
      <c r="G33" s="61">
        <f t="shared" si="1"/>
        <v>-1.6209999999999947E-2</v>
      </c>
      <c r="H33" s="15"/>
      <c r="I33" s="109"/>
      <c r="J33" s="85"/>
      <c r="K33" s="21"/>
      <c r="L33" s="74"/>
      <c r="M33" s="84"/>
    </row>
    <row r="34" spans="1:14" x14ac:dyDescent="0.25">
      <c r="A34" s="45" t="s">
        <v>443</v>
      </c>
      <c r="B34" s="26" t="s">
        <v>72</v>
      </c>
      <c r="C34" s="27" t="s">
        <v>73</v>
      </c>
      <c r="D34" s="9">
        <v>4</v>
      </c>
      <c r="E34" s="69">
        <v>0.3</v>
      </c>
      <c r="F34" s="61">
        <v>0.193913</v>
      </c>
      <c r="G34" s="61">
        <f t="shared" si="1"/>
        <v>0.10608699999999999</v>
      </c>
      <c r="H34" s="15"/>
      <c r="I34" s="109"/>
      <c r="J34" s="85"/>
      <c r="K34" s="21"/>
      <c r="L34" s="74"/>
      <c r="M34" s="84"/>
      <c r="N34" s="21"/>
    </row>
    <row r="35" spans="1:14" x14ac:dyDescent="0.25">
      <c r="A35" s="45" t="s">
        <v>443</v>
      </c>
      <c r="B35" s="26" t="s">
        <v>66</v>
      </c>
      <c r="C35" s="27" t="s">
        <v>67</v>
      </c>
      <c r="D35" s="9">
        <v>4</v>
      </c>
      <c r="E35" s="70">
        <v>0.05</v>
      </c>
      <c r="F35" s="61">
        <v>3.6552999999999988E-2</v>
      </c>
      <c r="G35" s="61">
        <f t="shared" si="1"/>
        <v>1.3447000000000014E-2</v>
      </c>
      <c r="H35" s="15"/>
      <c r="I35" s="109"/>
      <c r="J35" s="85"/>
      <c r="K35" s="21"/>
      <c r="L35" s="74"/>
      <c r="M35" s="84"/>
    </row>
    <row r="36" spans="1:14" x14ac:dyDescent="0.25">
      <c r="A36" s="46" t="s">
        <v>443</v>
      </c>
      <c r="B36" s="118" t="s">
        <v>62</v>
      </c>
      <c r="C36" s="28" t="s">
        <v>63</v>
      </c>
      <c r="D36" s="9">
        <v>4</v>
      </c>
      <c r="E36" s="70">
        <v>0.14799999999999999</v>
      </c>
      <c r="F36" s="61">
        <v>0.13564199999999998</v>
      </c>
      <c r="G36" s="61">
        <f t="shared" si="1"/>
        <v>1.2358000000000008E-2</v>
      </c>
      <c r="I36" s="109"/>
      <c r="J36" s="85"/>
      <c r="K36" s="21"/>
      <c r="L36" s="74"/>
      <c r="M36" s="92"/>
    </row>
    <row r="37" spans="1:14" x14ac:dyDescent="0.25">
      <c r="A37" s="45" t="s">
        <v>443</v>
      </c>
      <c r="B37" s="26" t="s">
        <v>76</v>
      </c>
      <c r="C37" s="27" t="s">
        <v>77</v>
      </c>
      <c r="D37" s="9">
        <v>4</v>
      </c>
      <c r="E37" s="69">
        <v>0.3</v>
      </c>
      <c r="F37" s="61">
        <v>0.14987799999999998</v>
      </c>
      <c r="G37" s="61">
        <f t="shared" si="1"/>
        <v>0.15012200000000001</v>
      </c>
      <c r="I37" s="110"/>
      <c r="J37" s="85"/>
      <c r="K37" s="21"/>
      <c r="L37" s="74"/>
      <c r="M37" s="84"/>
    </row>
    <row r="38" spans="1:14" x14ac:dyDescent="0.25">
      <c r="A38" s="45" t="s">
        <v>443</v>
      </c>
      <c r="B38" s="26" t="s">
        <v>302</v>
      </c>
      <c r="C38" s="27" t="s">
        <v>394</v>
      </c>
      <c r="D38" s="9">
        <v>4</v>
      </c>
      <c r="E38" s="69">
        <v>4.0240000000000005E-2</v>
      </c>
      <c r="F38" s="61">
        <v>4.3408999999999996E-2</v>
      </c>
      <c r="G38" s="61">
        <f t="shared" si="1"/>
        <v>-3.1689999999999913E-3</v>
      </c>
      <c r="I38" s="109"/>
      <c r="J38" s="85"/>
      <c r="K38" s="21"/>
      <c r="L38" s="74"/>
      <c r="M38" s="84"/>
      <c r="N38" s="21"/>
    </row>
    <row r="39" spans="1:14" ht="22.5" x14ac:dyDescent="0.25">
      <c r="A39" s="45" t="s">
        <v>444</v>
      </c>
      <c r="B39" s="26" t="s">
        <v>85</v>
      </c>
      <c r="C39" s="27" t="s">
        <v>86</v>
      </c>
      <c r="D39" s="9">
        <v>4</v>
      </c>
      <c r="E39" s="69">
        <v>0.25</v>
      </c>
      <c r="F39" s="61">
        <v>0.19758300000000001</v>
      </c>
      <c r="G39" s="61">
        <f t="shared" si="1"/>
        <v>5.2416999999999991E-2</v>
      </c>
      <c r="I39" s="109"/>
      <c r="J39" s="85"/>
      <c r="K39" s="21"/>
      <c r="L39" s="74"/>
      <c r="M39" s="84"/>
      <c r="N39" s="21"/>
    </row>
    <row r="40" spans="1:14" ht="22.5" x14ac:dyDescent="0.25">
      <c r="A40" s="45" t="s">
        <v>444</v>
      </c>
      <c r="B40" s="26" t="s">
        <v>91</v>
      </c>
      <c r="C40" s="27" t="s">
        <v>395</v>
      </c>
      <c r="D40" s="9">
        <v>4</v>
      </c>
      <c r="E40" s="69">
        <v>0.13850000000000001</v>
      </c>
      <c r="F40" s="61">
        <v>0.12683</v>
      </c>
      <c r="G40" s="61">
        <f t="shared" si="1"/>
        <v>1.1670000000000014E-2</v>
      </c>
      <c r="H40" s="15"/>
      <c r="I40" s="109"/>
      <c r="J40" s="85"/>
      <c r="K40" s="21"/>
      <c r="L40" s="74"/>
      <c r="M40" s="84"/>
    </row>
    <row r="41" spans="1:14" x14ac:dyDescent="0.25">
      <c r="A41" s="45" t="s">
        <v>444</v>
      </c>
      <c r="B41" s="26" t="s">
        <v>106</v>
      </c>
      <c r="C41" s="27" t="s">
        <v>107</v>
      </c>
      <c r="D41" s="9">
        <v>4</v>
      </c>
      <c r="E41" s="69">
        <v>0.32</v>
      </c>
      <c r="F41" s="61">
        <v>0.29266500000000001</v>
      </c>
      <c r="G41" s="61">
        <f t="shared" si="1"/>
        <v>2.7334999999999998E-2</v>
      </c>
      <c r="H41" s="15"/>
      <c r="I41" s="109"/>
      <c r="J41" s="85"/>
      <c r="K41" s="21"/>
      <c r="L41" s="74"/>
      <c r="M41" s="84"/>
    </row>
    <row r="42" spans="1:14" x14ac:dyDescent="0.25">
      <c r="A42" s="45" t="s">
        <v>444</v>
      </c>
      <c r="B42" s="26" t="s">
        <v>83</v>
      </c>
      <c r="C42" s="27" t="s">
        <v>84</v>
      </c>
      <c r="D42" s="9">
        <v>4</v>
      </c>
      <c r="E42" s="69">
        <v>0.35</v>
      </c>
      <c r="F42" s="61">
        <v>0.23667299999999999</v>
      </c>
      <c r="G42" s="61">
        <f t="shared" si="1"/>
        <v>0.11332699999999998</v>
      </c>
      <c r="H42" s="15"/>
      <c r="I42" s="109"/>
      <c r="J42" s="85"/>
      <c r="K42" s="21"/>
      <c r="L42" s="74"/>
      <c r="M42" s="84"/>
      <c r="N42" s="21"/>
    </row>
    <row r="43" spans="1:14" x14ac:dyDescent="0.25">
      <c r="A43" s="45" t="s">
        <v>444</v>
      </c>
      <c r="B43" s="118" t="s">
        <v>122</v>
      </c>
      <c r="C43" s="28" t="s">
        <v>396</v>
      </c>
      <c r="D43" s="9">
        <v>4</v>
      </c>
      <c r="E43" s="69">
        <v>0.111</v>
      </c>
      <c r="F43" s="61">
        <v>7.4744000000000005E-2</v>
      </c>
      <c r="G43" s="61">
        <f t="shared" si="1"/>
        <v>3.6255999999999997E-2</v>
      </c>
      <c r="H43" s="15"/>
      <c r="I43" s="109"/>
      <c r="J43" s="85"/>
      <c r="K43" s="21"/>
      <c r="L43" s="74"/>
      <c r="M43" s="92"/>
    </row>
    <row r="44" spans="1:14" x14ac:dyDescent="0.25">
      <c r="A44" s="45" t="s">
        <v>444</v>
      </c>
      <c r="B44" s="26" t="s">
        <v>87</v>
      </c>
      <c r="C44" s="27" t="s">
        <v>88</v>
      </c>
      <c r="D44" s="9">
        <v>4</v>
      </c>
      <c r="E44" s="69">
        <v>2.2000000000000001E-3</v>
      </c>
      <c r="F44" s="61">
        <v>2.101E-3</v>
      </c>
      <c r="G44" s="61">
        <f t="shared" si="1"/>
        <v>9.900000000000013E-5</v>
      </c>
      <c r="H44" s="15"/>
      <c r="I44" s="109"/>
      <c r="J44" s="85"/>
      <c r="K44" s="21"/>
      <c r="L44" s="74"/>
      <c r="M44" s="84"/>
    </row>
    <row r="45" spans="1:14" x14ac:dyDescent="0.25">
      <c r="A45" s="45" t="s">
        <v>444</v>
      </c>
      <c r="B45" s="26" t="s">
        <v>104</v>
      </c>
      <c r="C45" s="27" t="s">
        <v>105</v>
      </c>
      <c r="D45" s="9">
        <v>4</v>
      </c>
      <c r="E45" s="70">
        <v>8.9700000000000002E-2</v>
      </c>
      <c r="F45" s="61">
        <v>0.10892300000000001</v>
      </c>
      <c r="G45" s="61">
        <f t="shared" si="1"/>
        <v>-1.9223000000000004E-2</v>
      </c>
      <c r="H45" s="15"/>
      <c r="I45" s="111"/>
      <c r="J45" s="85"/>
      <c r="K45" s="21"/>
      <c r="L45" s="74"/>
      <c r="M45" s="84"/>
    </row>
    <row r="46" spans="1:14" ht="23.25" x14ac:dyDescent="0.25">
      <c r="A46" s="45" t="s">
        <v>444</v>
      </c>
      <c r="B46" s="25" t="s">
        <v>306</v>
      </c>
      <c r="C46" s="25" t="s">
        <v>398</v>
      </c>
      <c r="D46" s="9">
        <v>4</v>
      </c>
      <c r="E46" s="70">
        <v>0.02</v>
      </c>
      <c r="F46" s="61">
        <v>2.6976E-2</v>
      </c>
      <c r="G46" s="61">
        <f t="shared" si="1"/>
        <v>-6.9759999999999996E-3</v>
      </c>
      <c r="I46" s="111"/>
      <c r="J46" s="85"/>
      <c r="K46" s="21"/>
      <c r="L46" s="74"/>
      <c r="M46" s="84"/>
    </row>
    <row r="47" spans="1:14" ht="23.25" x14ac:dyDescent="0.25">
      <c r="A47" s="45" t="s">
        <v>444</v>
      </c>
      <c r="B47" s="25" t="s">
        <v>166</v>
      </c>
      <c r="C47" s="25" t="s">
        <v>171</v>
      </c>
      <c r="D47" s="9">
        <v>4</v>
      </c>
      <c r="E47" s="69">
        <v>0.3</v>
      </c>
      <c r="F47" s="61">
        <v>9.2940999999999996E-2</v>
      </c>
      <c r="G47" s="61">
        <f t="shared" si="1"/>
        <v>0.20705899999999999</v>
      </c>
      <c r="I47" s="109"/>
      <c r="J47" s="85"/>
      <c r="K47" s="21"/>
      <c r="L47" s="74"/>
      <c r="M47" s="94"/>
    </row>
    <row r="48" spans="1:14" x14ac:dyDescent="0.25">
      <c r="A48" s="45" t="s">
        <v>449</v>
      </c>
      <c r="B48" s="26" t="s">
        <v>320</v>
      </c>
      <c r="C48" s="27" t="s">
        <v>42</v>
      </c>
      <c r="D48" s="9">
        <v>4</v>
      </c>
      <c r="E48" s="69">
        <v>0.16</v>
      </c>
      <c r="F48" s="61">
        <v>0.109263</v>
      </c>
      <c r="G48" s="61">
        <f t="shared" si="1"/>
        <v>5.0737000000000004E-2</v>
      </c>
      <c r="I48" s="109"/>
      <c r="J48" s="85"/>
      <c r="K48" s="21"/>
      <c r="L48" s="74"/>
      <c r="M48" s="84"/>
    </row>
    <row r="49" spans="1:13" x14ac:dyDescent="0.25">
      <c r="A49" s="45" t="s">
        <v>449</v>
      </c>
      <c r="B49" s="26" t="s">
        <v>321</v>
      </c>
      <c r="C49" s="27" t="s">
        <v>33</v>
      </c>
      <c r="D49" s="9">
        <v>4</v>
      </c>
      <c r="E49" s="69">
        <v>0.13</v>
      </c>
      <c r="F49" s="61">
        <v>9.375E-2</v>
      </c>
      <c r="G49" s="61">
        <f t="shared" si="1"/>
        <v>3.6250000000000004E-2</v>
      </c>
      <c r="I49" s="109"/>
      <c r="J49" s="85"/>
      <c r="K49" s="21"/>
      <c r="L49" s="74"/>
      <c r="M49" s="84"/>
    </row>
    <row r="50" spans="1:13" x14ac:dyDescent="0.25">
      <c r="A50" s="45" t="s">
        <v>450</v>
      </c>
      <c r="B50" s="26" t="s">
        <v>324</v>
      </c>
      <c r="C50" s="27" t="s">
        <v>24</v>
      </c>
      <c r="D50" s="9">
        <v>4</v>
      </c>
      <c r="E50" s="69">
        <v>7.0000000000000007E-2</v>
      </c>
      <c r="F50" s="61">
        <v>4.7307000000000002E-2</v>
      </c>
      <c r="G50" s="61">
        <f t="shared" si="1"/>
        <v>2.2693000000000005E-2</v>
      </c>
      <c r="I50" s="111"/>
      <c r="J50" s="85"/>
      <c r="K50" s="21"/>
      <c r="L50" s="74"/>
      <c r="M50" s="84"/>
    </row>
    <row r="51" spans="1:13" ht="34.5" x14ac:dyDescent="0.25">
      <c r="A51" s="45" t="s">
        <v>450</v>
      </c>
      <c r="B51" s="26" t="s">
        <v>26</v>
      </c>
      <c r="C51" s="27" t="s">
        <v>408</v>
      </c>
      <c r="D51" s="9">
        <v>4</v>
      </c>
      <c r="E51" s="69">
        <v>2.0199999999999999E-2</v>
      </c>
      <c r="F51" s="61">
        <v>1.0109999999999999E-2</v>
      </c>
      <c r="G51" s="61">
        <f t="shared" si="1"/>
        <v>1.009E-2</v>
      </c>
      <c r="I51" s="109"/>
      <c r="J51" s="85"/>
      <c r="K51" s="21"/>
      <c r="L51" s="74"/>
      <c r="M51" s="84"/>
    </row>
    <row r="52" spans="1:13" x14ac:dyDescent="0.25">
      <c r="A52" s="45" t="s">
        <v>453</v>
      </c>
      <c r="B52" s="25" t="s">
        <v>523</v>
      </c>
      <c r="C52" s="27" t="s">
        <v>511</v>
      </c>
      <c r="D52" s="9">
        <v>4</v>
      </c>
      <c r="E52" s="69">
        <v>0.01</v>
      </c>
      <c r="F52" s="61">
        <v>1.9289000000000001E-2</v>
      </c>
      <c r="G52" s="61">
        <f t="shared" ref="G52:G81" si="2">E52-F52</f>
        <v>-9.2890000000000004E-3</v>
      </c>
      <c r="I52" s="109"/>
      <c r="J52" s="85"/>
      <c r="K52" s="21"/>
      <c r="L52" s="74"/>
      <c r="M52" s="92"/>
    </row>
    <row r="53" spans="1:13" ht="23.25" x14ac:dyDescent="0.25">
      <c r="A53" s="45" t="s">
        <v>454</v>
      </c>
      <c r="B53" s="25" t="s">
        <v>329</v>
      </c>
      <c r="C53" s="27" t="s">
        <v>22</v>
      </c>
      <c r="D53" s="9">
        <v>4</v>
      </c>
      <c r="E53" s="69">
        <v>0.25692000000000004</v>
      </c>
      <c r="F53" s="61">
        <v>0.22958400000000001</v>
      </c>
      <c r="G53" s="61">
        <f t="shared" si="2"/>
        <v>2.7336000000000027E-2</v>
      </c>
      <c r="I53" s="109"/>
      <c r="J53" s="85"/>
      <c r="K53" s="21"/>
      <c r="L53" s="74"/>
      <c r="M53" s="84"/>
    </row>
    <row r="54" spans="1:13" ht="23.25" x14ac:dyDescent="0.25">
      <c r="A54" s="45" t="s">
        <v>455</v>
      </c>
      <c r="B54" s="25" t="s">
        <v>500</v>
      </c>
      <c r="C54" s="119" t="s">
        <v>24</v>
      </c>
      <c r="D54" s="9">
        <v>4</v>
      </c>
      <c r="E54" s="69">
        <v>0.06</v>
      </c>
      <c r="F54" s="61">
        <v>9.7490000000000007E-3</v>
      </c>
      <c r="G54" s="61">
        <f t="shared" si="2"/>
        <v>5.0250999999999997E-2</v>
      </c>
      <c r="I54" s="109"/>
      <c r="J54" s="85"/>
      <c r="K54" s="21"/>
      <c r="L54" s="74"/>
      <c r="M54" s="84"/>
    </row>
    <row r="55" spans="1:13" ht="23.25" x14ac:dyDescent="0.25">
      <c r="A55" s="45" t="s">
        <v>455</v>
      </c>
      <c r="B55" s="25" t="s">
        <v>332</v>
      </c>
      <c r="C55" s="119" t="s">
        <v>24</v>
      </c>
      <c r="D55" s="9">
        <v>4</v>
      </c>
      <c r="E55" s="70">
        <v>0.12</v>
      </c>
      <c r="F55" s="61">
        <v>0.12905900000000001</v>
      </c>
      <c r="G55" s="61">
        <f t="shared" si="2"/>
        <v>-9.0590000000000115E-3</v>
      </c>
      <c r="I55" s="109"/>
      <c r="J55" s="85"/>
      <c r="K55" s="21"/>
      <c r="L55" s="74"/>
      <c r="M55" s="92"/>
    </row>
    <row r="56" spans="1:13" ht="23.25" x14ac:dyDescent="0.25">
      <c r="A56" s="45" t="s">
        <v>456</v>
      </c>
      <c r="B56" s="26" t="s">
        <v>169</v>
      </c>
      <c r="C56" s="27" t="s">
        <v>171</v>
      </c>
      <c r="D56" s="9">
        <v>4</v>
      </c>
      <c r="E56" s="70">
        <v>0.1</v>
      </c>
      <c r="F56" s="61">
        <v>1.1657000000000001E-2</v>
      </c>
      <c r="G56" s="61">
        <f t="shared" si="2"/>
        <v>8.8343000000000005E-2</v>
      </c>
      <c r="I56" s="109"/>
      <c r="J56" s="85"/>
      <c r="K56" s="21"/>
      <c r="L56" s="74"/>
      <c r="M56" s="84"/>
    </row>
    <row r="57" spans="1:13" ht="23.25" x14ac:dyDescent="0.25">
      <c r="A57" s="45" t="s">
        <v>457</v>
      </c>
      <c r="B57" s="26" t="s">
        <v>336</v>
      </c>
      <c r="C57" s="27" t="s">
        <v>20</v>
      </c>
      <c r="D57" s="9">
        <v>4</v>
      </c>
      <c r="E57" s="69">
        <v>0.24325899999999998</v>
      </c>
      <c r="F57" s="61">
        <v>0.30398799999999998</v>
      </c>
      <c r="G57" s="61">
        <f t="shared" si="2"/>
        <v>-6.0729000000000005E-2</v>
      </c>
      <c r="I57" s="109"/>
      <c r="J57" s="85"/>
      <c r="K57" s="21"/>
      <c r="L57" s="74"/>
      <c r="M57" s="84"/>
    </row>
    <row r="58" spans="1:13" ht="23.25" x14ac:dyDescent="0.25">
      <c r="A58" s="45" t="s">
        <v>458</v>
      </c>
      <c r="B58" s="26" t="s">
        <v>338</v>
      </c>
      <c r="C58" s="27" t="s">
        <v>20</v>
      </c>
      <c r="D58" s="9">
        <v>4</v>
      </c>
      <c r="E58" s="69">
        <v>9.9495E-2</v>
      </c>
      <c r="F58" s="61">
        <v>0.140323</v>
      </c>
      <c r="G58" s="61">
        <f t="shared" si="2"/>
        <v>-4.0828000000000003E-2</v>
      </c>
      <c r="I58" s="111"/>
      <c r="J58" s="85"/>
      <c r="K58" s="21"/>
      <c r="L58" s="74"/>
      <c r="M58" s="84"/>
    </row>
    <row r="59" spans="1:13" ht="22.5" x14ac:dyDescent="0.25">
      <c r="A59" s="45" t="s">
        <v>443</v>
      </c>
      <c r="B59" s="26" t="s">
        <v>58</v>
      </c>
      <c r="C59" s="27" t="s">
        <v>59</v>
      </c>
      <c r="D59" s="9">
        <v>5</v>
      </c>
      <c r="E59" s="69">
        <v>5.0000000000000001E-3</v>
      </c>
      <c r="F59" s="61">
        <v>5.0799999999999999E-4</v>
      </c>
      <c r="G59" s="61">
        <f t="shared" si="2"/>
        <v>4.4920000000000003E-3</v>
      </c>
      <c r="I59" s="109"/>
      <c r="J59" s="85"/>
      <c r="K59" s="21"/>
      <c r="L59" s="74"/>
      <c r="M59" s="84"/>
    </row>
    <row r="60" spans="1:13" ht="22.5" x14ac:dyDescent="0.25">
      <c r="A60" s="45" t="s">
        <v>443</v>
      </c>
      <c r="B60" s="26" t="s">
        <v>140</v>
      </c>
      <c r="C60" s="27" t="s">
        <v>143</v>
      </c>
      <c r="D60" s="9">
        <v>5</v>
      </c>
      <c r="E60" s="69">
        <v>0</v>
      </c>
      <c r="F60" s="61">
        <v>1.63E-4</v>
      </c>
      <c r="G60" s="61">
        <f t="shared" si="2"/>
        <v>-1.63E-4</v>
      </c>
      <c r="I60" s="109"/>
      <c r="J60" s="85"/>
      <c r="K60" s="21"/>
      <c r="L60" s="74"/>
      <c r="M60" s="84"/>
    </row>
    <row r="61" spans="1:13" x14ac:dyDescent="0.25">
      <c r="A61" s="45" t="s">
        <v>443</v>
      </c>
      <c r="B61" s="26" t="s">
        <v>64</v>
      </c>
      <c r="C61" s="27" t="s">
        <v>65</v>
      </c>
      <c r="D61" s="9">
        <v>5</v>
      </c>
      <c r="E61" s="69">
        <v>1.6E-2</v>
      </c>
      <c r="F61" s="61">
        <v>1.4813E-2</v>
      </c>
      <c r="G61" s="61">
        <f t="shared" si="2"/>
        <v>1.1870000000000006E-3</v>
      </c>
      <c r="I61" s="109"/>
      <c r="J61" s="85"/>
      <c r="K61" s="21"/>
      <c r="L61" s="74"/>
      <c r="M61" s="84"/>
    </row>
    <row r="62" spans="1:13" x14ac:dyDescent="0.25">
      <c r="A62" s="45" t="s">
        <v>443</v>
      </c>
      <c r="B62" s="26" t="s">
        <v>142</v>
      </c>
      <c r="C62" s="27" t="s">
        <v>393</v>
      </c>
      <c r="D62" s="9">
        <v>5</v>
      </c>
      <c r="E62" s="69">
        <v>0</v>
      </c>
      <c r="F62" s="61">
        <v>6.94E-3</v>
      </c>
      <c r="G62" s="61">
        <f t="shared" si="2"/>
        <v>-6.94E-3</v>
      </c>
      <c r="I62" s="109"/>
      <c r="J62" s="85"/>
      <c r="K62" s="21"/>
      <c r="L62" s="74"/>
      <c r="M62" s="84"/>
    </row>
    <row r="63" spans="1:13" x14ac:dyDescent="0.25">
      <c r="A63" s="45" t="s">
        <v>443</v>
      </c>
      <c r="B63" s="26" t="s">
        <v>70</v>
      </c>
      <c r="C63" s="27" t="s">
        <v>71</v>
      </c>
      <c r="D63" s="9">
        <v>5</v>
      </c>
      <c r="E63" s="69">
        <v>0.08</v>
      </c>
      <c r="F63" s="61">
        <v>1.2780000000000001E-3</v>
      </c>
      <c r="G63" s="61">
        <f t="shared" si="2"/>
        <v>7.8722E-2</v>
      </c>
      <c r="I63" s="109"/>
      <c r="J63" s="85"/>
      <c r="K63" s="21"/>
      <c r="L63" s="74"/>
      <c r="M63" s="84"/>
    </row>
    <row r="64" spans="1:13" ht="34.5" x14ac:dyDescent="0.25">
      <c r="A64" s="45" t="s">
        <v>443</v>
      </c>
      <c r="B64" s="25" t="s">
        <v>139</v>
      </c>
      <c r="C64" s="119" t="s">
        <v>285</v>
      </c>
      <c r="D64" s="9">
        <v>5</v>
      </c>
      <c r="E64" s="69">
        <v>0</v>
      </c>
      <c r="F64" s="61">
        <v>1.0260999999999999E-2</v>
      </c>
      <c r="G64" s="61">
        <f t="shared" si="2"/>
        <v>-1.0260999999999999E-2</v>
      </c>
      <c r="H64" s="16"/>
      <c r="I64" s="109"/>
      <c r="J64" s="85"/>
      <c r="K64" s="21"/>
      <c r="L64" s="74"/>
      <c r="M64" s="92"/>
    </row>
    <row r="65" spans="1:13" x14ac:dyDescent="0.25">
      <c r="A65" s="46" t="s">
        <v>444</v>
      </c>
      <c r="B65" s="118" t="s">
        <v>305</v>
      </c>
      <c r="C65" s="28" t="s">
        <v>89</v>
      </c>
      <c r="D65" s="9">
        <v>5</v>
      </c>
      <c r="E65" s="70">
        <v>0.02</v>
      </c>
      <c r="F65" s="61">
        <v>1.3391999999999999E-2</v>
      </c>
      <c r="G65" s="61">
        <f t="shared" si="2"/>
        <v>6.608000000000001E-3</v>
      </c>
      <c r="I65" s="109"/>
      <c r="J65" s="85"/>
      <c r="K65" s="21"/>
      <c r="L65" s="74"/>
      <c r="M65" s="92"/>
    </row>
    <row r="66" spans="1:13" ht="22.5" x14ac:dyDescent="0.25">
      <c r="A66" s="45" t="s">
        <v>444</v>
      </c>
      <c r="B66" s="26" t="s">
        <v>81</v>
      </c>
      <c r="C66" s="27" t="s">
        <v>397</v>
      </c>
      <c r="D66" s="9">
        <v>5</v>
      </c>
      <c r="E66" s="70">
        <v>8.9999999999999993E-3</v>
      </c>
      <c r="F66" s="61">
        <v>7.3920000000000001E-3</v>
      </c>
      <c r="G66" s="61">
        <f t="shared" si="2"/>
        <v>1.6079999999999992E-3</v>
      </c>
      <c r="I66" s="109"/>
      <c r="J66" s="85"/>
      <c r="K66" s="21"/>
      <c r="L66" s="74"/>
      <c r="M66" s="84"/>
    </row>
    <row r="67" spans="1:13" ht="33.75" x14ac:dyDescent="0.25">
      <c r="A67" s="45" t="s">
        <v>444</v>
      </c>
      <c r="B67" s="26" t="s">
        <v>82</v>
      </c>
      <c r="C67" s="27" t="s">
        <v>400</v>
      </c>
      <c r="D67" s="9">
        <v>5</v>
      </c>
      <c r="E67" s="69">
        <v>1.4999999999999999E-2</v>
      </c>
      <c r="F67" s="61">
        <v>1.0919999999999999E-2</v>
      </c>
      <c r="G67" s="61">
        <f t="shared" si="2"/>
        <v>4.0800000000000003E-3</v>
      </c>
      <c r="I67" s="111"/>
      <c r="J67" s="85"/>
      <c r="K67" s="21"/>
      <c r="L67" s="74"/>
      <c r="M67" s="84"/>
    </row>
    <row r="68" spans="1:13" x14ac:dyDescent="0.25">
      <c r="A68" s="45" t="s">
        <v>444</v>
      </c>
      <c r="B68" s="26" t="s">
        <v>150</v>
      </c>
      <c r="C68" s="27" t="s">
        <v>154</v>
      </c>
      <c r="D68" s="9">
        <v>5</v>
      </c>
      <c r="E68" s="69">
        <v>0</v>
      </c>
      <c r="F68" s="61">
        <v>6.6130000000000008E-3</v>
      </c>
      <c r="G68" s="61">
        <f t="shared" si="2"/>
        <v>-6.6130000000000008E-3</v>
      </c>
      <c r="I68" s="109"/>
      <c r="J68" s="85"/>
      <c r="K68" s="21"/>
      <c r="L68" s="74"/>
      <c r="M68" s="84"/>
    </row>
    <row r="69" spans="1:13" x14ac:dyDescent="0.25">
      <c r="A69" s="45" t="s">
        <v>444</v>
      </c>
      <c r="B69" s="26" t="s">
        <v>480</v>
      </c>
      <c r="C69" s="27" t="s">
        <v>488</v>
      </c>
      <c r="D69" s="9">
        <v>5</v>
      </c>
      <c r="E69" s="69">
        <v>2.0160000000000001E-2</v>
      </c>
      <c r="F69" s="61">
        <v>1.5806000000000001E-2</v>
      </c>
      <c r="G69" s="61">
        <f t="shared" si="2"/>
        <v>4.3540000000000002E-3</v>
      </c>
      <c r="I69" s="109"/>
      <c r="J69" s="85"/>
      <c r="K69" s="21"/>
      <c r="L69" s="74"/>
      <c r="M69" s="84"/>
    </row>
    <row r="70" spans="1:13" ht="22.5" x14ac:dyDescent="0.25">
      <c r="A70" s="45" t="s">
        <v>444</v>
      </c>
      <c r="B70" s="26" t="s">
        <v>79</v>
      </c>
      <c r="C70" s="27" t="s">
        <v>80</v>
      </c>
      <c r="D70" s="9">
        <v>5</v>
      </c>
      <c r="E70" s="69">
        <v>1.2999999999999999E-2</v>
      </c>
      <c r="F70" s="61">
        <v>1.5854E-2</v>
      </c>
      <c r="G70" s="61">
        <f t="shared" si="2"/>
        <v>-2.8540000000000006E-3</v>
      </c>
      <c r="H70" s="15"/>
      <c r="I70" s="111"/>
      <c r="J70" s="85"/>
      <c r="K70" s="21"/>
      <c r="L70" s="74"/>
      <c r="M70" s="84"/>
    </row>
    <row r="71" spans="1:13" ht="23.25" x14ac:dyDescent="0.25">
      <c r="A71" s="45" t="s">
        <v>444</v>
      </c>
      <c r="B71" s="26" t="s">
        <v>524</v>
      </c>
      <c r="C71" s="27" t="s">
        <v>512</v>
      </c>
      <c r="D71" s="9">
        <v>5</v>
      </c>
      <c r="E71" s="69">
        <v>2E-3</v>
      </c>
      <c r="F71" s="61">
        <v>1.16E-4</v>
      </c>
      <c r="G71" s="61">
        <f t="shared" si="2"/>
        <v>1.884E-3</v>
      </c>
      <c r="H71" s="15"/>
      <c r="I71" s="109"/>
      <c r="J71" s="85"/>
      <c r="K71" s="21"/>
      <c r="L71" s="74"/>
      <c r="M71" s="84"/>
    </row>
    <row r="72" spans="1:13" ht="23.25" x14ac:dyDescent="0.25">
      <c r="A72" s="45" t="s">
        <v>447</v>
      </c>
      <c r="B72" s="26" t="s">
        <v>28</v>
      </c>
      <c r="C72" s="27" t="s">
        <v>406</v>
      </c>
      <c r="D72" s="9">
        <v>5</v>
      </c>
      <c r="E72" s="69">
        <v>7.0000000000000001E-3</v>
      </c>
      <c r="F72" s="61">
        <v>3.5240000000000002E-3</v>
      </c>
      <c r="G72" s="61">
        <f t="shared" si="2"/>
        <v>3.4759999999999999E-3</v>
      </c>
      <c r="H72" s="15"/>
      <c r="I72" s="109"/>
      <c r="J72" s="85"/>
      <c r="K72" s="21"/>
      <c r="L72" s="74"/>
      <c r="M72" s="84"/>
    </row>
    <row r="73" spans="1:13" x14ac:dyDescent="0.25">
      <c r="A73" s="45" t="s">
        <v>447</v>
      </c>
      <c r="B73" s="26" t="s">
        <v>314</v>
      </c>
      <c r="C73" s="27" t="s">
        <v>29</v>
      </c>
      <c r="D73" s="9">
        <v>5</v>
      </c>
      <c r="E73" s="69">
        <v>8.5000000000000006E-2</v>
      </c>
      <c r="F73" s="61">
        <v>5.2469000000000002E-2</v>
      </c>
      <c r="G73" s="61">
        <f t="shared" si="2"/>
        <v>3.2531000000000004E-2</v>
      </c>
      <c r="H73" s="15"/>
      <c r="I73" s="109"/>
      <c r="J73" s="85"/>
      <c r="K73" s="21"/>
      <c r="L73" s="74"/>
      <c r="M73" s="84"/>
    </row>
    <row r="74" spans="1:13" x14ac:dyDescent="0.25">
      <c r="A74" s="45" t="s">
        <v>449</v>
      </c>
      <c r="B74" s="26" t="s">
        <v>49</v>
      </c>
      <c r="C74" s="27" t="s">
        <v>50</v>
      </c>
      <c r="D74" s="9">
        <v>5</v>
      </c>
      <c r="E74" s="69">
        <v>0.02</v>
      </c>
      <c r="F74" s="61">
        <v>1.3649E-2</v>
      </c>
      <c r="G74" s="61">
        <f t="shared" si="2"/>
        <v>6.3510000000000007E-3</v>
      </c>
      <c r="H74" s="15"/>
      <c r="I74" s="109"/>
      <c r="J74" s="85"/>
      <c r="K74" s="21"/>
      <c r="L74" s="74"/>
      <c r="M74" s="84"/>
    </row>
    <row r="75" spans="1:13" x14ac:dyDescent="0.25">
      <c r="A75" s="45" t="s">
        <v>449</v>
      </c>
      <c r="B75" s="26" t="s">
        <v>53</v>
      </c>
      <c r="C75" s="27" t="s">
        <v>54</v>
      </c>
      <c r="D75" s="9">
        <v>5</v>
      </c>
      <c r="E75" s="70">
        <v>5.6000000000000001E-2</v>
      </c>
      <c r="F75" s="61">
        <v>1.6347E-2</v>
      </c>
      <c r="G75" s="61">
        <f t="shared" si="2"/>
        <v>3.9653000000000001E-2</v>
      </c>
      <c r="H75" s="15"/>
      <c r="I75" s="109"/>
      <c r="J75" s="85"/>
      <c r="K75" s="21"/>
      <c r="L75" s="74"/>
      <c r="M75" s="84"/>
    </row>
    <row r="76" spans="1:13" x14ac:dyDescent="0.25">
      <c r="A76" s="45" t="s">
        <v>449</v>
      </c>
      <c r="B76" s="26" t="s">
        <v>47</v>
      </c>
      <c r="C76" s="27" t="s">
        <v>48</v>
      </c>
      <c r="D76" s="9">
        <v>5</v>
      </c>
      <c r="E76" s="70">
        <v>7.9100000000000004E-4</v>
      </c>
      <c r="F76" s="61">
        <v>7.4399999999999998E-4</v>
      </c>
      <c r="G76" s="61">
        <f t="shared" si="2"/>
        <v>4.7000000000000058E-5</v>
      </c>
      <c r="H76" s="15"/>
      <c r="I76" s="109"/>
      <c r="J76" s="85"/>
      <c r="K76" s="21"/>
      <c r="L76" s="74"/>
      <c r="M76" s="84"/>
    </row>
    <row r="77" spans="1:13" x14ac:dyDescent="0.25">
      <c r="A77" s="45" t="s">
        <v>449</v>
      </c>
      <c r="B77" s="26" t="s">
        <v>51</v>
      </c>
      <c r="C77" s="27" t="s">
        <v>52</v>
      </c>
      <c r="D77" s="9">
        <v>5</v>
      </c>
      <c r="E77" s="69">
        <v>1.5E-3</v>
      </c>
      <c r="F77" s="61">
        <v>9.2200000000000008E-4</v>
      </c>
      <c r="G77" s="61">
        <f t="shared" si="2"/>
        <v>5.7799999999999995E-4</v>
      </c>
      <c r="H77" s="15"/>
      <c r="I77" s="109"/>
      <c r="J77" s="85"/>
      <c r="K77" s="21"/>
      <c r="L77" s="74"/>
      <c r="M77" s="84"/>
    </row>
    <row r="78" spans="1:13" ht="23.25" x14ac:dyDescent="0.25">
      <c r="A78" s="45" t="s">
        <v>449</v>
      </c>
      <c r="B78" s="26" t="s">
        <v>173</v>
      </c>
      <c r="C78" s="27" t="s">
        <v>513</v>
      </c>
      <c r="D78" s="9">
        <v>5</v>
      </c>
      <c r="E78" s="69">
        <v>0.09</v>
      </c>
      <c r="F78" s="61">
        <v>4.3969000000000001E-2</v>
      </c>
      <c r="G78" s="61">
        <f t="shared" si="2"/>
        <v>4.6030999999999996E-2</v>
      </c>
      <c r="H78" s="15"/>
      <c r="I78" s="109"/>
      <c r="J78" s="85"/>
      <c r="K78" s="21"/>
      <c r="L78" s="74"/>
      <c r="M78" s="84"/>
    </row>
    <row r="79" spans="1:13" x14ac:dyDescent="0.25">
      <c r="A79" s="45" t="s">
        <v>449</v>
      </c>
      <c r="B79" s="26" t="s">
        <v>482</v>
      </c>
      <c r="C79" s="27" t="s">
        <v>490</v>
      </c>
      <c r="D79" s="9">
        <v>5</v>
      </c>
      <c r="E79" s="69">
        <v>0.06</v>
      </c>
      <c r="F79" s="61">
        <v>6.5717999999999999E-2</v>
      </c>
      <c r="G79" s="61">
        <f t="shared" si="2"/>
        <v>-5.7180000000000009E-3</v>
      </c>
      <c r="H79" s="15"/>
      <c r="I79" s="109"/>
      <c r="J79" s="85"/>
      <c r="K79" s="21"/>
      <c r="L79" s="74"/>
      <c r="M79" s="84"/>
    </row>
    <row r="80" spans="1:13" ht="23.25" x14ac:dyDescent="0.25">
      <c r="A80" s="45" t="s">
        <v>455</v>
      </c>
      <c r="B80" s="26" t="s">
        <v>331</v>
      </c>
      <c r="C80" s="27" t="s">
        <v>24</v>
      </c>
      <c r="D80" s="9">
        <v>5</v>
      </c>
      <c r="E80" s="69">
        <v>3.5000000000000003E-2</v>
      </c>
      <c r="F80" s="61">
        <v>4.5750000000000001E-3</v>
      </c>
      <c r="G80" s="61">
        <f t="shared" si="2"/>
        <v>3.0425000000000004E-2</v>
      </c>
      <c r="H80" s="15"/>
      <c r="I80" s="111"/>
      <c r="J80" s="85"/>
      <c r="K80" s="21"/>
      <c r="L80" s="74"/>
      <c r="M80" s="84"/>
    </row>
    <row r="81" spans="1:13" ht="23.25" x14ac:dyDescent="0.25">
      <c r="A81" s="45" t="s">
        <v>456</v>
      </c>
      <c r="B81" s="26" t="s">
        <v>333</v>
      </c>
      <c r="C81" s="27" t="s">
        <v>152</v>
      </c>
      <c r="D81" s="9">
        <v>5</v>
      </c>
      <c r="E81" s="69">
        <v>0</v>
      </c>
      <c r="F81" s="61">
        <v>7.9999999999999996E-6</v>
      </c>
      <c r="G81" s="61">
        <f t="shared" si="2"/>
        <v>-7.9999999999999996E-6</v>
      </c>
      <c r="H81" s="15"/>
      <c r="I81" s="111"/>
      <c r="J81" s="85"/>
      <c r="K81" s="21"/>
      <c r="L81" s="74"/>
      <c r="M81" s="84"/>
    </row>
    <row r="82" spans="1:13" ht="45.75" x14ac:dyDescent="0.25">
      <c r="A82" s="45" t="s">
        <v>456</v>
      </c>
      <c r="B82" s="26" t="s">
        <v>334</v>
      </c>
      <c r="C82" s="27" t="s">
        <v>152</v>
      </c>
      <c r="D82" s="9">
        <v>5</v>
      </c>
      <c r="E82" s="69">
        <v>1.6289999999999999E-2</v>
      </c>
      <c r="F82" s="61">
        <v>1.4914999999999999E-2</v>
      </c>
      <c r="G82" s="61">
        <f t="shared" ref="G82:G113" si="3">E82-F82</f>
        <v>1.3749999999999995E-3</v>
      </c>
      <c r="H82" s="15"/>
      <c r="I82" s="109"/>
      <c r="J82" s="85"/>
      <c r="K82" s="21"/>
      <c r="L82" s="74"/>
      <c r="M82" s="84"/>
    </row>
    <row r="83" spans="1:13" ht="23.25" x14ac:dyDescent="0.25">
      <c r="A83" s="45" t="s">
        <v>449</v>
      </c>
      <c r="B83" s="26" t="s">
        <v>367</v>
      </c>
      <c r="C83" s="27" t="s">
        <v>43</v>
      </c>
      <c r="D83" s="9">
        <v>5</v>
      </c>
      <c r="E83" s="69">
        <v>1.6E-2</v>
      </c>
      <c r="F83" s="61">
        <v>1.9042E-2</v>
      </c>
      <c r="G83" s="61">
        <f t="shared" si="3"/>
        <v>-3.0419999999999996E-3</v>
      </c>
      <c r="H83" s="15"/>
      <c r="I83" s="109"/>
      <c r="J83" s="85"/>
      <c r="K83" s="21"/>
      <c r="L83" s="74"/>
      <c r="M83" s="84"/>
    </row>
    <row r="84" spans="1:13" x14ac:dyDescent="0.25">
      <c r="A84" s="45" t="s">
        <v>449</v>
      </c>
      <c r="B84" s="26" t="s">
        <v>380</v>
      </c>
      <c r="C84" s="27" t="s">
        <v>434</v>
      </c>
      <c r="D84" s="9">
        <v>5</v>
      </c>
      <c r="E84" s="69">
        <v>5.5000000000000003E-4</v>
      </c>
      <c r="F84" s="61">
        <v>4.7999999999999996E-4</v>
      </c>
      <c r="G84" s="61">
        <f t="shared" si="3"/>
        <v>7.0000000000000075E-5</v>
      </c>
      <c r="H84" s="15"/>
      <c r="I84" s="109"/>
      <c r="J84" s="85"/>
      <c r="K84" s="21"/>
      <c r="L84" s="74"/>
      <c r="M84" s="93"/>
    </row>
    <row r="85" spans="1:13" ht="23.25" x14ac:dyDescent="0.25">
      <c r="A85" s="45" t="s">
        <v>443</v>
      </c>
      <c r="B85" s="26" t="s">
        <v>74</v>
      </c>
      <c r="C85" s="27" t="s">
        <v>75</v>
      </c>
      <c r="D85" s="9">
        <v>6</v>
      </c>
      <c r="E85" s="70">
        <v>5.0000000000000001E-4</v>
      </c>
      <c r="F85" s="61">
        <v>3.7800000000000003E-4</v>
      </c>
      <c r="G85" s="61">
        <f t="shared" si="3"/>
        <v>1.2199999999999998E-4</v>
      </c>
      <c r="H85" s="15"/>
      <c r="I85" s="109"/>
      <c r="J85" s="85"/>
      <c r="K85" s="21"/>
      <c r="L85" s="74"/>
      <c r="M85" s="84"/>
    </row>
    <row r="86" spans="1:13" ht="23.25" x14ac:dyDescent="0.25">
      <c r="A86" s="45" t="s">
        <v>443</v>
      </c>
      <c r="B86" s="26" t="s">
        <v>499</v>
      </c>
      <c r="C86" s="27" t="s">
        <v>497</v>
      </c>
      <c r="D86" s="9">
        <v>6</v>
      </c>
      <c r="E86" s="70">
        <v>1.2999999999999999E-2</v>
      </c>
      <c r="F86" s="61">
        <v>2.8699999999999998E-4</v>
      </c>
      <c r="G86" s="61">
        <f t="shared" si="3"/>
        <v>1.2712999999999999E-2</v>
      </c>
      <c r="H86" s="15"/>
      <c r="I86" s="109"/>
      <c r="J86" s="85"/>
      <c r="K86" s="21"/>
      <c r="L86" s="74"/>
      <c r="M86" s="84"/>
    </row>
    <row r="87" spans="1:13" x14ac:dyDescent="0.25">
      <c r="A87" s="45" t="s">
        <v>444</v>
      </c>
      <c r="B87" s="26" t="s">
        <v>90</v>
      </c>
      <c r="C87" s="27" t="s">
        <v>89</v>
      </c>
      <c r="D87" s="9">
        <v>6</v>
      </c>
      <c r="E87" s="69">
        <v>1.5E-3</v>
      </c>
      <c r="F87" s="61">
        <v>1.56E-3</v>
      </c>
      <c r="G87" s="61">
        <f t="shared" si="3"/>
        <v>-5.9999999999999941E-5</v>
      </c>
      <c r="H87" s="15"/>
      <c r="I87" s="109"/>
      <c r="J87" s="85"/>
      <c r="K87" s="21"/>
      <c r="L87" s="74"/>
      <c r="M87" s="84"/>
    </row>
    <row r="88" spans="1:13" ht="22.5" x14ac:dyDescent="0.25">
      <c r="A88" s="45" t="s">
        <v>448</v>
      </c>
      <c r="B88" s="26" t="s">
        <v>316</v>
      </c>
      <c r="C88" s="27" t="s">
        <v>407</v>
      </c>
      <c r="D88" s="9">
        <v>6</v>
      </c>
      <c r="E88" s="69">
        <v>8.6400000000000001E-3</v>
      </c>
      <c r="F88" s="61">
        <v>3.1440000000000001E-3</v>
      </c>
      <c r="G88" s="61">
        <f t="shared" si="3"/>
        <v>5.496E-3</v>
      </c>
      <c r="H88" s="15"/>
      <c r="I88" s="109"/>
      <c r="J88" s="85"/>
      <c r="K88" s="21"/>
      <c r="L88" s="74"/>
      <c r="M88" s="84"/>
    </row>
    <row r="89" spans="1:13" x14ac:dyDescent="0.25">
      <c r="A89" s="45" t="s">
        <v>449</v>
      </c>
      <c r="B89" s="26" t="s">
        <v>55</v>
      </c>
      <c r="C89" s="27" t="s">
        <v>56</v>
      </c>
      <c r="D89" s="9">
        <v>6</v>
      </c>
      <c r="E89" s="69">
        <v>4.0000000000000001E-3</v>
      </c>
      <c r="F89" s="61">
        <v>1.738E-3</v>
      </c>
      <c r="G89" s="61">
        <f t="shared" si="3"/>
        <v>2.2620000000000001E-3</v>
      </c>
      <c r="H89" s="15"/>
      <c r="I89" s="109"/>
      <c r="J89" s="85"/>
      <c r="K89" s="21"/>
      <c r="L89" s="74"/>
      <c r="M89" s="84"/>
    </row>
    <row r="90" spans="1:13" ht="23.25" x14ac:dyDescent="0.25">
      <c r="A90" s="45" t="s">
        <v>13</v>
      </c>
      <c r="B90" s="26" t="s">
        <v>501</v>
      </c>
      <c r="C90" s="27" t="s">
        <v>19</v>
      </c>
      <c r="D90" s="9">
        <v>6</v>
      </c>
      <c r="E90" s="69">
        <v>2E-3</v>
      </c>
      <c r="F90" s="61">
        <v>8.9400000000000005E-4</v>
      </c>
      <c r="G90" s="61">
        <f t="shared" si="3"/>
        <v>1.106E-3</v>
      </c>
      <c r="H90" s="15"/>
      <c r="I90" s="109"/>
      <c r="J90" s="85"/>
      <c r="K90" s="21"/>
      <c r="L90" s="74"/>
      <c r="M90" s="84"/>
    </row>
    <row r="91" spans="1:13" x14ac:dyDescent="0.25">
      <c r="A91" s="45" t="s">
        <v>450</v>
      </c>
      <c r="B91" s="26" t="s">
        <v>345</v>
      </c>
      <c r="C91" s="27" t="s">
        <v>414</v>
      </c>
      <c r="D91" s="9">
        <v>6</v>
      </c>
      <c r="E91" s="69">
        <v>2.2000000000000001E-3</v>
      </c>
      <c r="F91" s="61">
        <v>1.64E-3</v>
      </c>
      <c r="G91" s="61">
        <f t="shared" si="3"/>
        <v>5.6000000000000017E-4</v>
      </c>
      <c r="H91" s="15"/>
      <c r="I91" s="109"/>
      <c r="J91" s="85"/>
      <c r="K91" s="21"/>
      <c r="L91" s="74"/>
      <c r="M91" s="84"/>
    </row>
    <row r="92" spans="1:13" x14ac:dyDescent="0.25">
      <c r="A92" s="45" t="s">
        <v>449</v>
      </c>
      <c r="B92" s="26" t="s">
        <v>348</v>
      </c>
      <c r="C92" s="27" t="s">
        <v>417</v>
      </c>
      <c r="D92" s="9">
        <v>6</v>
      </c>
      <c r="E92" s="69">
        <v>4.0000000000000001E-3</v>
      </c>
      <c r="F92" s="61">
        <v>3.5040000000000002E-3</v>
      </c>
      <c r="G92" s="61">
        <f t="shared" si="3"/>
        <v>4.9599999999999991E-4</v>
      </c>
      <c r="H92" s="15"/>
      <c r="I92" s="109"/>
      <c r="J92" s="85"/>
      <c r="K92" s="21"/>
      <c r="L92" s="74"/>
      <c r="M92" s="84"/>
    </row>
    <row r="93" spans="1:13" x14ac:dyDescent="0.25">
      <c r="A93" s="45" t="s">
        <v>449</v>
      </c>
      <c r="B93" s="26" t="s">
        <v>350</v>
      </c>
      <c r="C93" s="27" t="s">
        <v>41</v>
      </c>
      <c r="D93" s="9">
        <v>6</v>
      </c>
      <c r="E93" s="69">
        <v>2.3E-3</v>
      </c>
      <c r="F93" s="61">
        <v>1.9289999999999999E-3</v>
      </c>
      <c r="G93" s="61">
        <f t="shared" si="3"/>
        <v>3.7100000000000002E-4</v>
      </c>
      <c r="H93" s="15"/>
      <c r="I93" s="109"/>
      <c r="J93" s="85"/>
      <c r="K93" s="21"/>
      <c r="L93" s="74"/>
      <c r="M93" s="84"/>
    </row>
    <row r="94" spans="1:13" ht="22.5" x14ac:dyDescent="0.25">
      <c r="A94" s="67" t="s">
        <v>449</v>
      </c>
      <c r="B94" s="28" t="s">
        <v>525</v>
      </c>
      <c r="C94" s="28" t="s">
        <v>514</v>
      </c>
      <c r="D94" s="9">
        <v>6</v>
      </c>
      <c r="E94" s="69">
        <v>0</v>
      </c>
      <c r="F94" s="61">
        <v>3.1999999999999999E-5</v>
      </c>
      <c r="G94" s="61">
        <f t="shared" si="3"/>
        <v>-3.1999999999999999E-5</v>
      </c>
      <c r="H94" s="15"/>
      <c r="I94" s="109"/>
      <c r="J94" s="85"/>
      <c r="K94" s="21"/>
      <c r="L94" s="74"/>
      <c r="M94" s="92"/>
    </row>
    <row r="95" spans="1:13" ht="22.5" x14ac:dyDescent="0.25">
      <c r="A95" s="45" t="s">
        <v>450</v>
      </c>
      <c r="B95" s="26" t="s">
        <v>351</v>
      </c>
      <c r="C95" s="27" t="s">
        <v>25</v>
      </c>
      <c r="D95" s="9">
        <v>6</v>
      </c>
      <c r="E95" s="70">
        <v>3.0000000000000001E-3</v>
      </c>
      <c r="F95" s="61">
        <v>1.6230000000000001E-3</v>
      </c>
      <c r="G95" s="61">
        <f t="shared" si="3"/>
        <v>1.377E-3</v>
      </c>
      <c r="H95" s="15"/>
      <c r="I95" s="109"/>
      <c r="J95" s="85"/>
      <c r="K95" s="21"/>
      <c r="L95" s="74"/>
      <c r="M95" s="84"/>
    </row>
    <row r="96" spans="1:13" ht="22.5" x14ac:dyDescent="0.25">
      <c r="A96" s="67" t="s">
        <v>449</v>
      </c>
      <c r="B96" s="27" t="s">
        <v>354</v>
      </c>
      <c r="C96" s="27" t="s">
        <v>420</v>
      </c>
      <c r="D96" s="9">
        <v>6</v>
      </c>
      <c r="E96" s="70">
        <v>0</v>
      </c>
      <c r="F96" s="61">
        <v>1.4799999999999999E-4</v>
      </c>
      <c r="G96" s="61">
        <f t="shared" si="3"/>
        <v>-1.4799999999999999E-4</v>
      </c>
      <c r="H96" s="15"/>
      <c r="I96" s="109"/>
      <c r="J96" s="85"/>
      <c r="K96" s="21"/>
      <c r="L96" s="74"/>
      <c r="M96" s="84"/>
    </row>
    <row r="97" spans="1:13" ht="22.5" x14ac:dyDescent="0.25">
      <c r="A97" s="45" t="s">
        <v>449</v>
      </c>
      <c r="B97" s="26" t="s">
        <v>357</v>
      </c>
      <c r="C97" s="27" t="s">
        <v>38</v>
      </c>
      <c r="D97" s="9">
        <v>6</v>
      </c>
      <c r="E97" s="69">
        <v>0</v>
      </c>
      <c r="F97" s="61">
        <v>7.4999999999999993E-5</v>
      </c>
      <c r="G97" s="61">
        <f t="shared" si="3"/>
        <v>-7.4999999999999993E-5</v>
      </c>
      <c r="H97" s="15"/>
      <c r="I97" s="109"/>
      <c r="J97" s="85"/>
      <c r="K97" s="21"/>
      <c r="L97" s="74"/>
      <c r="M97" s="84"/>
    </row>
    <row r="98" spans="1:13" ht="22.5" x14ac:dyDescent="0.25">
      <c r="A98" s="45" t="s">
        <v>449</v>
      </c>
      <c r="B98" s="26" t="s">
        <v>358</v>
      </c>
      <c r="C98" s="27" t="s">
        <v>39</v>
      </c>
      <c r="D98" s="9">
        <v>6</v>
      </c>
      <c r="E98" s="69">
        <v>0</v>
      </c>
      <c r="F98" s="61">
        <v>1.6379999999999999E-3</v>
      </c>
      <c r="G98" s="61">
        <f t="shared" si="3"/>
        <v>-1.6379999999999999E-3</v>
      </c>
      <c r="H98" s="15"/>
      <c r="I98" s="109"/>
      <c r="J98" s="85"/>
      <c r="K98" s="21"/>
      <c r="L98" s="74"/>
      <c r="M98" s="84"/>
    </row>
    <row r="99" spans="1:13" ht="22.5" x14ac:dyDescent="0.25">
      <c r="A99" s="45" t="s">
        <v>449</v>
      </c>
      <c r="B99" s="26" t="s">
        <v>359</v>
      </c>
      <c r="C99" s="27" t="s">
        <v>415</v>
      </c>
      <c r="D99" s="9">
        <v>6</v>
      </c>
      <c r="E99" s="69">
        <v>6.4000000000000003E-3</v>
      </c>
      <c r="F99" s="61">
        <v>5.287E-3</v>
      </c>
      <c r="G99" s="61">
        <f t="shared" si="3"/>
        <v>1.1130000000000003E-3</v>
      </c>
      <c r="H99" s="15"/>
      <c r="I99" s="109"/>
      <c r="J99" s="85"/>
      <c r="K99" s="21"/>
      <c r="L99" s="74"/>
      <c r="M99" s="84"/>
    </row>
    <row r="100" spans="1:13" ht="22.5" x14ac:dyDescent="0.25">
      <c r="A100" s="45" t="s">
        <v>449</v>
      </c>
      <c r="B100" s="26" t="s">
        <v>526</v>
      </c>
      <c r="C100" s="27" t="s">
        <v>515</v>
      </c>
      <c r="D100" s="9">
        <v>6</v>
      </c>
      <c r="E100" s="69">
        <v>0</v>
      </c>
      <c r="F100" s="61">
        <v>5.3200000000000003E-4</v>
      </c>
      <c r="G100" s="61">
        <f t="shared" si="3"/>
        <v>-5.3200000000000003E-4</v>
      </c>
      <c r="H100" s="15"/>
      <c r="I100" s="109"/>
      <c r="J100" s="85"/>
      <c r="K100" s="21"/>
      <c r="L100" s="74"/>
      <c r="M100" s="84"/>
    </row>
    <row r="101" spans="1:13" x14ac:dyDescent="0.25">
      <c r="A101" s="45" t="s">
        <v>449</v>
      </c>
      <c r="B101" s="26" t="s">
        <v>370</v>
      </c>
      <c r="C101" s="27" t="s">
        <v>427</v>
      </c>
      <c r="D101" s="9">
        <v>6</v>
      </c>
      <c r="E101" s="69">
        <v>3.3E-3</v>
      </c>
      <c r="F101" s="61">
        <v>2.6129999999999999E-3</v>
      </c>
      <c r="G101" s="61">
        <f t="shared" si="3"/>
        <v>6.8700000000000011E-4</v>
      </c>
      <c r="H101" s="15"/>
      <c r="I101" s="109"/>
      <c r="J101" s="85"/>
      <c r="K101" s="21"/>
      <c r="L101" s="74"/>
      <c r="M101" s="84"/>
    </row>
    <row r="102" spans="1:13" ht="22.5" x14ac:dyDescent="0.25">
      <c r="A102" s="45" t="s">
        <v>449</v>
      </c>
      <c r="B102" s="26" t="s">
        <v>372</v>
      </c>
      <c r="C102" s="27" t="s">
        <v>34</v>
      </c>
      <c r="D102" s="9">
        <v>6</v>
      </c>
      <c r="E102" s="69">
        <v>1.5E-3</v>
      </c>
      <c r="F102" s="61">
        <v>1.707E-3</v>
      </c>
      <c r="G102" s="61">
        <f t="shared" si="3"/>
        <v>-2.0699999999999994E-4</v>
      </c>
      <c r="H102" s="15"/>
      <c r="I102" s="109"/>
      <c r="J102" s="85"/>
      <c r="K102" s="21"/>
      <c r="L102" s="74"/>
      <c r="M102" s="84"/>
    </row>
    <row r="103" spans="1:13" x14ac:dyDescent="0.25">
      <c r="A103" s="45" t="s">
        <v>449</v>
      </c>
      <c r="B103" s="26" t="s">
        <v>376</v>
      </c>
      <c r="C103" s="27" t="s">
        <v>430</v>
      </c>
      <c r="D103" s="9">
        <v>6</v>
      </c>
      <c r="E103" s="69">
        <v>5.9499999999999993E-4</v>
      </c>
      <c r="F103" s="61">
        <v>5.7199999999999992E-4</v>
      </c>
      <c r="G103" s="61">
        <f t="shared" si="3"/>
        <v>2.3000000000000017E-5</v>
      </c>
      <c r="H103" s="15"/>
      <c r="I103" s="109"/>
      <c r="J103" s="85"/>
      <c r="K103" s="21"/>
      <c r="L103" s="74"/>
      <c r="M103" s="84"/>
    </row>
    <row r="104" spans="1:13" ht="23.25" x14ac:dyDescent="0.25">
      <c r="A104" s="45" t="s">
        <v>454</v>
      </c>
      <c r="B104" s="26" t="s">
        <v>23</v>
      </c>
      <c r="C104" s="27" t="s">
        <v>431</v>
      </c>
      <c r="D104" s="9">
        <v>6</v>
      </c>
      <c r="E104" s="69">
        <v>2.2000000000000001E-3</v>
      </c>
      <c r="F104" s="61">
        <v>3.5470000000000002E-3</v>
      </c>
      <c r="G104" s="61">
        <f t="shared" si="3"/>
        <v>-1.3470000000000001E-3</v>
      </c>
      <c r="H104" s="15"/>
      <c r="I104" s="109"/>
      <c r="J104" s="85"/>
      <c r="K104" s="21"/>
      <c r="L104" s="74"/>
      <c r="M104" s="84"/>
    </row>
    <row r="105" spans="1:13" ht="23.25" x14ac:dyDescent="0.25">
      <c r="A105" s="45" t="s">
        <v>449</v>
      </c>
      <c r="B105" s="26" t="s">
        <v>377</v>
      </c>
      <c r="C105" s="27" t="s">
        <v>37</v>
      </c>
      <c r="D105" s="9">
        <v>6</v>
      </c>
      <c r="E105" s="70">
        <v>5.3499999999999999E-4</v>
      </c>
      <c r="F105" s="61">
        <v>2.8599999999999996E-4</v>
      </c>
      <c r="G105" s="61">
        <f t="shared" si="3"/>
        <v>2.4900000000000004E-4</v>
      </c>
      <c r="H105" s="15"/>
      <c r="I105" s="109"/>
      <c r="J105" s="85"/>
      <c r="K105" s="21"/>
      <c r="L105" s="74"/>
      <c r="M105" s="84"/>
    </row>
    <row r="106" spans="1:13" ht="23.25" x14ac:dyDescent="0.25">
      <c r="A106" s="45" t="s">
        <v>449</v>
      </c>
      <c r="B106" s="26" t="s">
        <v>378</v>
      </c>
      <c r="C106" s="27" t="s">
        <v>432</v>
      </c>
      <c r="D106" s="9">
        <v>6</v>
      </c>
      <c r="E106" s="70">
        <v>0</v>
      </c>
      <c r="F106" s="61">
        <v>5.2000000000000006E-4</v>
      </c>
      <c r="G106" s="61">
        <f t="shared" si="3"/>
        <v>-5.2000000000000006E-4</v>
      </c>
      <c r="H106" s="15"/>
      <c r="I106" s="109"/>
      <c r="J106" s="85"/>
      <c r="K106" s="21"/>
      <c r="L106" s="74"/>
      <c r="M106" s="84"/>
    </row>
    <row r="107" spans="1:13" x14ac:dyDescent="0.25">
      <c r="A107" s="45" t="s">
        <v>453</v>
      </c>
      <c r="B107" s="26" t="s">
        <v>527</v>
      </c>
      <c r="C107" s="27" t="s">
        <v>516</v>
      </c>
      <c r="D107" s="9">
        <v>6</v>
      </c>
      <c r="E107" s="69">
        <v>6.3E-3</v>
      </c>
      <c r="F107" s="61">
        <v>1.1323E-2</v>
      </c>
      <c r="G107" s="61">
        <f t="shared" si="3"/>
        <v>-5.0229999999999997E-3</v>
      </c>
      <c r="H107" s="15"/>
      <c r="I107" s="109"/>
      <c r="J107" s="85"/>
      <c r="K107" s="21"/>
      <c r="L107" s="74"/>
      <c r="M107" s="84"/>
    </row>
    <row r="108" spans="1:13" ht="22.5" x14ac:dyDescent="0.25">
      <c r="A108" s="45" t="s">
        <v>454</v>
      </c>
      <c r="B108" s="25" t="s">
        <v>502</v>
      </c>
      <c r="C108" s="27" t="s">
        <v>498</v>
      </c>
      <c r="D108" s="9">
        <v>6</v>
      </c>
      <c r="E108" s="69">
        <v>2E-3</v>
      </c>
      <c r="F108" s="61">
        <v>2.1900000000000001E-3</v>
      </c>
      <c r="G108" s="61">
        <f t="shared" si="3"/>
        <v>-1.9000000000000006E-4</v>
      </c>
      <c r="H108" s="15"/>
      <c r="I108" s="109"/>
      <c r="J108" s="85"/>
      <c r="K108" s="21"/>
      <c r="L108" s="74"/>
      <c r="M108" s="92"/>
    </row>
    <row r="109" spans="1:13" x14ac:dyDescent="0.25">
      <c r="A109" s="45" t="s">
        <v>449</v>
      </c>
      <c r="B109" s="26" t="s">
        <v>381</v>
      </c>
      <c r="C109" s="27" t="s">
        <v>435</v>
      </c>
      <c r="D109" s="9">
        <v>6</v>
      </c>
      <c r="E109" s="69">
        <v>3.8000000000000002E-4</v>
      </c>
      <c r="F109" s="61">
        <v>4.4799999999999999E-4</v>
      </c>
      <c r="G109" s="61">
        <f t="shared" si="3"/>
        <v>-6.7999999999999972E-5</v>
      </c>
      <c r="H109" s="15"/>
      <c r="I109" s="109"/>
      <c r="J109" s="85"/>
      <c r="K109" s="21"/>
      <c r="L109" s="74"/>
      <c r="M109" s="84"/>
    </row>
    <row r="110" spans="1:13" x14ac:dyDescent="0.25">
      <c r="A110" s="45" t="s">
        <v>444</v>
      </c>
      <c r="B110" s="26" t="s">
        <v>383</v>
      </c>
      <c r="C110" s="27" t="s">
        <v>437</v>
      </c>
      <c r="D110" s="9">
        <v>6</v>
      </c>
      <c r="E110" s="69">
        <v>2.5000000000000001E-3</v>
      </c>
      <c r="F110" s="61">
        <v>1.3129999999999999E-3</v>
      </c>
      <c r="G110" s="61">
        <f t="shared" si="3"/>
        <v>1.1870000000000001E-3</v>
      </c>
      <c r="H110" s="15"/>
      <c r="I110" s="111"/>
      <c r="J110" s="85"/>
      <c r="K110" s="21"/>
      <c r="L110" s="74"/>
      <c r="M110" s="92"/>
    </row>
    <row r="111" spans="1:13" x14ac:dyDescent="0.25">
      <c r="A111" s="45" t="s">
        <v>444</v>
      </c>
      <c r="B111" s="118" t="s">
        <v>384</v>
      </c>
      <c r="C111" s="27" t="s">
        <v>438</v>
      </c>
      <c r="D111" s="9">
        <v>6</v>
      </c>
      <c r="E111" s="69">
        <v>1.2999999999999999E-3</v>
      </c>
      <c r="F111" s="61">
        <v>1.085E-3</v>
      </c>
      <c r="G111" s="61">
        <f t="shared" si="3"/>
        <v>2.1499999999999991E-4</v>
      </c>
      <c r="H111" s="15"/>
      <c r="I111" s="109"/>
      <c r="J111" s="85"/>
      <c r="K111" s="21"/>
      <c r="L111" s="74"/>
      <c r="M111" s="92"/>
    </row>
    <row r="112" spans="1:13" x14ac:dyDescent="0.25">
      <c r="A112" s="45" t="s">
        <v>447</v>
      </c>
      <c r="B112" s="26" t="s">
        <v>385</v>
      </c>
      <c r="C112" s="27" t="s">
        <v>30</v>
      </c>
      <c r="D112" s="9">
        <v>6</v>
      </c>
      <c r="E112" s="69">
        <v>2E-3</v>
      </c>
      <c r="F112" s="61">
        <v>1.3929999999999999E-3</v>
      </c>
      <c r="G112" s="61">
        <f t="shared" si="3"/>
        <v>6.0700000000000012E-4</v>
      </c>
      <c r="H112" s="15"/>
      <c r="I112" s="109"/>
      <c r="J112" s="85"/>
      <c r="K112" s="21"/>
      <c r="L112" s="74"/>
      <c r="M112" s="84"/>
    </row>
    <row r="113" spans="1:13" x14ac:dyDescent="0.25">
      <c r="A113" s="45" t="s">
        <v>447</v>
      </c>
      <c r="B113" s="26" t="s">
        <v>386</v>
      </c>
      <c r="C113" s="27" t="s">
        <v>27</v>
      </c>
      <c r="D113" s="9">
        <v>6</v>
      </c>
      <c r="E113" s="69">
        <v>0</v>
      </c>
      <c r="F113" s="61">
        <v>9.7E-5</v>
      </c>
      <c r="G113" s="61">
        <f t="shared" si="3"/>
        <v>-9.7E-5</v>
      </c>
      <c r="H113" s="15"/>
      <c r="I113" s="109"/>
      <c r="J113" s="85"/>
      <c r="K113" s="21"/>
      <c r="L113" s="74"/>
      <c r="M113" s="84"/>
    </row>
    <row r="114" spans="1:13" x14ac:dyDescent="0.25">
      <c r="A114" s="45" t="s">
        <v>444</v>
      </c>
      <c r="B114" s="26" t="s">
        <v>387</v>
      </c>
      <c r="C114" s="27" t="s">
        <v>110</v>
      </c>
      <c r="D114" s="9">
        <v>6</v>
      </c>
      <c r="E114" s="69">
        <v>2.0000000000000001E-4</v>
      </c>
      <c r="F114" s="61">
        <v>8.9999999999999992E-5</v>
      </c>
      <c r="G114" s="61">
        <f t="shared" ref="G114:G142" si="4">E114-F114</f>
        <v>1.1000000000000002E-4</v>
      </c>
      <c r="H114" s="15"/>
      <c r="I114" s="109"/>
      <c r="J114" s="85"/>
      <c r="K114" s="21"/>
      <c r="L114" s="74"/>
      <c r="M114" s="84"/>
    </row>
    <row r="115" spans="1:13" x14ac:dyDescent="0.25">
      <c r="A115" s="45" t="s">
        <v>443</v>
      </c>
      <c r="B115" s="26" t="s">
        <v>390</v>
      </c>
      <c r="C115" s="27" t="s">
        <v>440</v>
      </c>
      <c r="D115" s="9">
        <v>6</v>
      </c>
      <c r="E115" s="70">
        <v>1E-3</v>
      </c>
      <c r="F115" s="61">
        <v>8.8610000000000008E-3</v>
      </c>
      <c r="G115" s="61">
        <f t="shared" si="4"/>
        <v>-7.8609999999999999E-3</v>
      </c>
      <c r="H115" s="15"/>
      <c r="I115" s="109"/>
      <c r="J115" s="85"/>
      <c r="K115" s="21"/>
      <c r="L115" s="74"/>
      <c r="M115" s="84"/>
    </row>
    <row r="116" spans="1:13" x14ac:dyDescent="0.25">
      <c r="A116" s="45" t="s">
        <v>444</v>
      </c>
      <c r="B116" s="26" t="s">
        <v>392</v>
      </c>
      <c r="C116" s="27" t="s">
        <v>109</v>
      </c>
      <c r="D116" s="9">
        <v>6</v>
      </c>
      <c r="E116" s="70">
        <v>0</v>
      </c>
      <c r="F116" s="61">
        <v>4.3899999999999999E-4</v>
      </c>
      <c r="G116" s="61">
        <f t="shared" si="4"/>
        <v>-4.3899999999999999E-4</v>
      </c>
      <c r="H116" s="15"/>
      <c r="I116" s="109"/>
      <c r="J116" s="85"/>
      <c r="K116" s="21"/>
      <c r="L116" s="74"/>
      <c r="M116" s="84"/>
    </row>
    <row r="117" spans="1:13" ht="22.5" x14ac:dyDescent="0.25">
      <c r="A117" s="45" t="s">
        <v>449</v>
      </c>
      <c r="B117" s="26" t="s">
        <v>341</v>
      </c>
      <c r="C117" s="27" t="s">
        <v>409</v>
      </c>
      <c r="D117" s="9">
        <v>7</v>
      </c>
      <c r="E117" s="69">
        <v>2.6999999999999999E-5</v>
      </c>
      <c r="F117" s="61">
        <v>2.3E-5</v>
      </c>
      <c r="G117" s="61">
        <f t="shared" si="4"/>
        <v>3.999999999999999E-6</v>
      </c>
      <c r="H117" s="15"/>
      <c r="I117" s="109"/>
      <c r="J117" s="85"/>
      <c r="K117" s="21"/>
      <c r="L117" s="74"/>
      <c r="M117" s="84"/>
    </row>
    <row r="118" spans="1:13" ht="22.5" x14ac:dyDescent="0.25">
      <c r="A118" s="45" t="s">
        <v>449</v>
      </c>
      <c r="B118" s="26" t="s">
        <v>528</v>
      </c>
      <c r="C118" s="27" t="s">
        <v>517</v>
      </c>
      <c r="D118" s="9">
        <v>7</v>
      </c>
      <c r="E118" s="69">
        <v>0</v>
      </c>
      <c r="F118" s="61">
        <v>1.0000000000000001E-5</v>
      </c>
      <c r="G118" s="61">
        <f t="shared" si="4"/>
        <v>-1.0000000000000001E-5</v>
      </c>
      <c r="H118" s="15"/>
      <c r="I118" s="109"/>
      <c r="J118" s="85"/>
      <c r="K118" s="21"/>
      <c r="L118" s="74"/>
      <c r="M118" s="84"/>
    </row>
    <row r="119" spans="1:13" ht="22.5" x14ac:dyDescent="0.25">
      <c r="A119" s="45" t="s">
        <v>449</v>
      </c>
      <c r="B119" s="26" t="s">
        <v>342</v>
      </c>
      <c r="C119" s="27" t="s">
        <v>410</v>
      </c>
      <c r="D119" s="9">
        <v>7</v>
      </c>
      <c r="E119" s="69">
        <v>0</v>
      </c>
      <c r="F119" s="61">
        <v>5.9999999999999995E-5</v>
      </c>
      <c r="G119" s="61">
        <f t="shared" si="4"/>
        <v>-5.9999999999999995E-5</v>
      </c>
      <c r="H119" s="15"/>
      <c r="I119" s="109"/>
      <c r="J119" s="85"/>
      <c r="K119" s="21"/>
      <c r="L119" s="74"/>
      <c r="M119" s="84"/>
    </row>
    <row r="120" spans="1:13" ht="23.25" x14ac:dyDescent="0.25">
      <c r="A120" s="45" t="s">
        <v>449</v>
      </c>
      <c r="B120" s="26" t="s">
        <v>343</v>
      </c>
      <c r="C120" s="27" t="s">
        <v>411</v>
      </c>
      <c r="D120" s="9">
        <v>7</v>
      </c>
      <c r="E120" s="69">
        <v>1E-4</v>
      </c>
      <c r="F120" s="61">
        <v>1.7100000000000001E-4</v>
      </c>
      <c r="G120" s="61">
        <f t="shared" si="4"/>
        <v>-7.1000000000000005E-5</v>
      </c>
      <c r="H120" s="15"/>
      <c r="I120" s="109"/>
      <c r="J120" s="85"/>
      <c r="K120" s="21"/>
      <c r="L120" s="74"/>
      <c r="M120" s="84"/>
    </row>
    <row r="121" spans="1:13" ht="22.5" x14ac:dyDescent="0.25">
      <c r="A121" s="45" t="s">
        <v>449</v>
      </c>
      <c r="B121" s="26" t="s">
        <v>35</v>
      </c>
      <c r="C121" s="27" t="s">
        <v>412</v>
      </c>
      <c r="D121" s="9">
        <v>7</v>
      </c>
      <c r="E121" s="69">
        <v>2.0000000000000001E-4</v>
      </c>
      <c r="F121" s="61">
        <v>6.5000000000000008E-5</v>
      </c>
      <c r="G121" s="61">
        <f t="shared" si="4"/>
        <v>1.35E-4</v>
      </c>
      <c r="H121" s="15"/>
      <c r="I121" s="109"/>
      <c r="J121" s="85"/>
      <c r="K121" s="21"/>
      <c r="L121" s="74"/>
      <c r="M121" s="84"/>
    </row>
    <row r="122" spans="1:13" x14ac:dyDescent="0.25">
      <c r="A122" s="45" t="s">
        <v>450</v>
      </c>
      <c r="B122" s="118" t="s">
        <v>344</v>
      </c>
      <c r="C122" s="28" t="s">
        <v>413</v>
      </c>
      <c r="D122" s="9">
        <v>7</v>
      </c>
      <c r="E122" s="69">
        <v>5.0000000000000002E-5</v>
      </c>
      <c r="F122" s="61">
        <v>3.8999999999999999E-5</v>
      </c>
      <c r="G122" s="61">
        <f t="shared" si="4"/>
        <v>1.1000000000000003E-5</v>
      </c>
      <c r="H122" s="15"/>
      <c r="I122" s="109"/>
      <c r="J122" s="85"/>
      <c r="K122" s="21"/>
      <c r="L122" s="74"/>
      <c r="M122" s="92"/>
    </row>
    <row r="123" spans="1:13" ht="23.25" x14ac:dyDescent="0.25">
      <c r="A123" s="45" t="s">
        <v>449</v>
      </c>
      <c r="B123" s="26" t="s">
        <v>346</v>
      </c>
      <c r="C123" s="27" t="s">
        <v>416</v>
      </c>
      <c r="D123" s="9">
        <v>7</v>
      </c>
      <c r="E123" s="69">
        <v>2.0000000000000001E-4</v>
      </c>
      <c r="F123" s="61">
        <v>2.6700000000000004E-4</v>
      </c>
      <c r="G123" s="61">
        <f t="shared" si="4"/>
        <v>-6.7000000000000029E-5</v>
      </c>
      <c r="H123" s="15"/>
      <c r="I123" s="109"/>
      <c r="J123" s="85"/>
      <c r="K123" s="21"/>
      <c r="L123" s="74"/>
      <c r="M123" s="84"/>
    </row>
    <row r="124" spans="1:13" ht="22.5" x14ac:dyDescent="0.25">
      <c r="A124" s="45" t="s">
        <v>449</v>
      </c>
      <c r="B124" s="26" t="s">
        <v>347</v>
      </c>
      <c r="C124" s="27" t="s">
        <v>416</v>
      </c>
      <c r="D124" s="9">
        <v>7</v>
      </c>
      <c r="E124" s="69">
        <v>4.0000000000000002E-4</v>
      </c>
      <c r="F124" s="61">
        <v>3.3800000000000003E-4</v>
      </c>
      <c r="G124" s="61">
        <f t="shared" si="4"/>
        <v>6.1999999999999989E-5</v>
      </c>
      <c r="H124" s="15"/>
      <c r="I124" s="111"/>
      <c r="J124" s="85"/>
      <c r="K124" s="21"/>
      <c r="L124" s="74"/>
      <c r="M124" s="84"/>
    </row>
    <row r="125" spans="1:13" ht="22.5" x14ac:dyDescent="0.25">
      <c r="A125" s="45" t="s">
        <v>449</v>
      </c>
      <c r="B125" s="26" t="s">
        <v>349</v>
      </c>
      <c r="C125" s="27" t="s">
        <v>144</v>
      </c>
      <c r="D125" s="9">
        <v>7</v>
      </c>
      <c r="E125" s="70">
        <v>2.9999999999999997E-5</v>
      </c>
      <c r="F125" s="61">
        <v>2.1999999999999999E-5</v>
      </c>
      <c r="G125" s="61">
        <f t="shared" si="4"/>
        <v>7.9999999999999979E-6</v>
      </c>
      <c r="H125" s="15"/>
      <c r="I125" s="109"/>
      <c r="J125" s="85"/>
      <c r="K125" s="21"/>
      <c r="L125" s="74"/>
      <c r="M125" s="84"/>
    </row>
    <row r="126" spans="1:13" ht="23.25" x14ac:dyDescent="0.25">
      <c r="A126" s="45" t="s">
        <v>449</v>
      </c>
      <c r="B126" s="25" t="s">
        <v>352</v>
      </c>
      <c r="C126" s="27" t="s">
        <v>418</v>
      </c>
      <c r="D126" s="9">
        <v>7</v>
      </c>
      <c r="E126" s="70">
        <v>2.9999999999999997E-4</v>
      </c>
      <c r="F126" s="61">
        <v>2.7400000000000005E-4</v>
      </c>
      <c r="G126" s="61">
        <f t="shared" si="4"/>
        <v>2.5999999999999927E-5</v>
      </c>
      <c r="H126" s="15"/>
      <c r="I126" s="111"/>
      <c r="J126" s="85"/>
      <c r="K126" s="21"/>
      <c r="L126" s="74"/>
      <c r="M126" s="92"/>
    </row>
    <row r="127" spans="1:13" ht="22.5" x14ac:dyDescent="0.25">
      <c r="A127" s="45" t="s">
        <v>449</v>
      </c>
      <c r="B127" s="26" t="s">
        <v>353</v>
      </c>
      <c r="C127" s="27" t="s">
        <v>419</v>
      </c>
      <c r="D127" s="9">
        <v>7</v>
      </c>
      <c r="E127" s="69">
        <v>5.9999999999999995E-5</v>
      </c>
      <c r="F127" s="61">
        <v>5.8E-5</v>
      </c>
      <c r="G127" s="61">
        <f t="shared" si="4"/>
        <v>1.9999999999999944E-6</v>
      </c>
      <c r="H127" s="15"/>
      <c r="I127" s="111"/>
      <c r="J127" s="85"/>
      <c r="K127" s="21"/>
      <c r="L127" s="74"/>
      <c r="M127" s="84"/>
    </row>
    <row r="128" spans="1:13" ht="22.5" x14ac:dyDescent="0.25">
      <c r="A128" s="45" t="s">
        <v>450</v>
      </c>
      <c r="B128" s="26" t="s">
        <v>355</v>
      </c>
      <c r="C128" s="27" t="s">
        <v>146</v>
      </c>
      <c r="D128" s="9">
        <v>7</v>
      </c>
      <c r="E128" s="69">
        <v>0</v>
      </c>
      <c r="F128" s="61">
        <v>6.2000000000000003E-5</v>
      </c>
      <c r="G128" s="61">
        <f t="shared" si="4"/>
        <v>-6.2000000000000003E-5</v>
      </c>
      <c r="H128" s="15"/>
      <c r="I128" s="109"/>
      <c r="J128" s="85"/>
      <c r="K128" s="21"/>
      <c r="L128" s="74"/>
      <c r="M128" s="84"/>
    </row>
    <row r="129" spans="1:13" ht="22.5" x14ac:dyDescent="0.25">
      <c r="A129" s="45" t="s">
        <v>449</v>
      </c>
      <c r="B129" s="26" t="s">
        <v>356</v>
      </c>
      <c r="C129" s="27" t="s">
        <v>147</v>
      </c>
      <c r="D129" s="9">
        <v>7</v>
      </c>
      <c r="E129" s="69">
        <v>0</v>
      </c>
      <c r="F129" s="61">
        <v>3.3000000000000003E-5</v>
      </c>
      <c r="G129" s="61">
        <f t="shared" si="4"/>
        <v>-3.3000000000000003E-5</v>
      </c>
      <c r="H129" s="15"/>
      <c r="I129" s="109"/>
      <c r="J129" s="85"/>
      <c r="K129" s="21"/>
      <c r="L129" s="74"/>
      <c r="M129" s="84"/>
    </row>
    <row r="130" spans="1:13" ht="23.25" x14ac:dyDescent="0.25">
      <c r="A130" s="45" t="s">
        <v>449</v>
      </c>
      <c r="B130" s="26" t="s">
        <v>529</v>
      </c>
      <c r="C130" s="27" t="s">
        <v>518</v>
      </c>
      <c r="D130" s="9">
        <v>7</v>
      </c>
      <c r="E130" s="69">
        <v>0</v>
      </c>
      <c r="F130" s="61">
        <v>4.9000000000000005E-5</v>
      </c>
      <c r="G130" s="61">
        <f t="shared" si="4"/>
        <v>-4.9000000000000005E-5</v>
      </c>
      <c r="H130" s="15"/>
      <c r="I130" s="109"/>
      <c r="J130" s="85"/>
      <c r="K130" s="21"/>
      <c r="L130" s="74"/>
      <c r="M130" s="84"/>
    </row>
    <row r="131" spans="1:13" ht="22.5" x14ac:dyDescent="0.25">
      <c r="A131" s="45" t="s">
        <v>13</v>
      </c>
      <c r="B131" s="26" t="s">
        <v>360</v>
      </c>
      <c r="C131" s="27" t="s">
        <v>145</v>
      </c>
      <c r="D131" s="9">
        <v>7</v>
      </c>
      <c r="E131" s="69">
        <v>0</v>
      </c>
      <c r="F131" s="61">
        <v>6.0000000000000002E-6</v>
      </c>
      <c r="G131" s="61">
        <f t="shared" si="4"/>
        <v>-6.0000000000000002E-6</v>
      </c>
      <c r="I131" s="109"/>
      <c r="J131" s="85"/>
      <c r="K131" s="21"/>
      <c r="L131" s="74"/>
      <c r="M131" s="84"/>
    </row>
    <row r="132" spans="1:13" ht="23.25" x14ac:dyDescent="0.25">
      <c r="A132" s="45" t="s">
        <v>459</v>
      </c>
      <c r="B132" s="26" t="s">
        <v>361</v>
      </c>
      <c r="C132" s="27" t="s">
        <v>421</v>
      </c>
      <c r="D132" s="9">
        <v>7</v>
      </c>
      <c r="E132" s="69">
        <v>5.0000000000000004E-6</v>
      </c>
      <c r="F132" s="61">
        <v>2.3E-5</v>
      </c>
      <c r="G132" s="61">
        <f t="shared" si="4"/>
        <v>-1.8E-5</v>
      </c>
      <c r="H132" s="16"/>
      <c r="I132" s="109"/>
      <c r="J132" s="85"/>
      <c r="K132" s="21"/>
      <c r="L132" s="74"/>
      <c r="M132" s="84"/>
    </row>
    <row r="133" spans="1:13" ht="45" x14ac:dyDescent="0.25">
      <c r="A133" s="45" t="s">
        <v>449</v>
      </c>
      <c r="B133" s="26" t="s">
        <v>362</v>
      </c>
      <c r="C133" s="27" t="s">
        <v>40</v>
      </c>
      <c r="D133" s="9">
        <v>7</v>
      </c>
      <c r="E133" s="69">
        <v>1.4999999999999999E-5</v>
      </c>
      <c r="F133" s="61">
        <v>1.0000000000000001E-5</v>
      </c>
      <c r="G133" s="61">
        <f t="shared" si="4"/>
        <v>4.9999999999999979E-6</v>
      </c>
      <c r="I133" s="109"/>
      <c r="J133" s="85"/>
      <c r="K133" s="21"/>
      <c r="L133" s="74"/>
      <c r="M133" s="84"/>
    </row>
    <row r="134" spans="1:13" x14ac:dyDescent="0.25">
      <c r="A134" s="45" t="s">
        <v>449</v>
      </c>
      <c r="B134" s="26" t="s">
        <v>366</v>
      </c>
      <c r="C134" s="27" t="s">
        <v>425</v>
      </c>
      <c r="D134" s="9">
        <v>7</v>
      </c>
      <c r="E134" s="69">
        <v>1E-3</v>
      </c>
      <c r="F134" s="61">
        <v>2.9950000000000003E-3</v>
      </c>
      <c r="G134" s="61">
        <f t="shared" si="4"/>
        <v>-1.9950000000000002E-3</v>
      </c>
      <c r="I134" s="109"/>
      <c r="J134" s="85"/>
      <c r="K134" s="21"/>
      <c r="L134" s="74"/>
      <c r="M134" s="84"/>
    </row>
    <row r="135" spans="1:13" ht="23.25" x14ac:dyDescent="0.25">
      <c r="A135" s="45" t="s">
        <v>449</v>
      </c>
      <c r="B135" s="26" t="s">
        <v>368</v>
      </c>
      <c r="C135" s="27" t="s">
        <v>426</v>
      </c>
      <c r="D135" s="9">
        <v>7</v>
      </c>
      <c r="E135" s="70">
        <v>1.4999999999999999E-5</v>
      </c>
      <c r="F135" s="61">
        <v>1.1E-5</v>
      </c>
      <c r="G135" s="61">
        <f t="shared" si="4"/>
        <v>3.999999999999999E-6</v>
      </c>
      <c r="H135" s="16"/>
      <c r="I135" s="109"/>
      <c r="J135" s="85"/>
      <c r="K135" s="21"/>
      <c r="L135" s="74"/>
      <c r="M135" s="84"/>
    </row>
    <row r="136" spans="1:13" x14ac:dyDescent="0.25">
      <c r="A136" s="45" t="s">
        <v>449</v>
      </c>
      <c r="B136" s="26" t="s">
        <v>369</v>
      </c>
      <c r="C136" s="27" t="s">
        <v>44</v>
      </c>
      <c r="D136" s="9">
        <v>7</v>
      </c>
      <c r="E136" s="70">
        <v>2.0000000000000001E-4</v>
      </c>
      <c r="F136" s="61">
        <v>5.3000000000000001E-5</v>
      </c>
      <c r="G136" s="61">
        <f t="shared" si="4"/>
        <v>1.47E-4</v>
      </c>
      <c r="I136" s="109"/>
      <c r="J136" s="85"/>
      <c r="K136" s="21"/>
      <c r="L136" s="74"/>
      <c r="M136" s="90"/>
    </row>
    <row r="137" spans="1:13" x14ac:dyDescent="0.25">
      <c r="A137" s="45" t="s">
        <v>449</v>
      </c>
      <c r="B137" s="26" t="s">
        <v>371</v>
      </c>
      <c r="C137" s="27" t="s">
        <v>45</v>
      </c>
      <c r="D137" s="9">
        <v>7</v>
      </c>
      <c r="E137" s="69">
        <v>9.9999999999999995E-7</v>
      </c>
      <c r="F137" s="61">
        <v>9.9999999999999995E-7</v>
      </c>
      <c r="G137" s="61">
        <f t="shared" si="4"/>
        <v>0</v>
      </c>
      <c r="I137" s="109"/>
      <c r="J137" s="85"/>
      <c r="K137" s="21"/>
      <c r="L137" s="74"/>
      <c r="M137" s="84"/>
    </row>
    <row r="138" spans="1:13" x14ac:dyDescent="0.25">
      <c r="A138" s="45" t="s">
        <v>449</v>
      </c>
      <c r="B138" s="25" t="s">
        <v>486</v>
      </c>
      <c r="C138" s="119" t="s">
        <v>428</v>
      </c>
      <c r="D138" s="9">
        <v>7</v>
      </c>
      <c r="E138" s="69">
        <v>1E-4</v>
      </c>
      <c r="F138" s="61">
        <v>5.3000000000000001E-5</v>
      </c>
      <c r="G138" s="61">
        <f t="shared" si="4"/>
        <v>4.7000000000000004E-5</v>
      </c>
      <c r="H138" s="15"/>
      <c r="I138" s="111"/>
      <c r="J138" s="85"/>
      <c r="K138" s="21"/>
      <c r="L138" s="74"/>
      <c r="M138" s="92"/>
    </row>
    <row r="139" spans="1:13" x14ac:dyDescent="0.25">
      <c r="A139" s="45" t="s">
        <v>449</v>
      </c>
      <c r="B139" s="26" t="s">
        <v>530</v>
      </c>
      <c r="C139" s="27" t="s">
        <v>519</v>
      </c>
      <c r="D139" s="9">
        <v>7</v>
      </c>
      <c r="E139" s="69">
        <v>9.9999999999999995E-7</v>
      </c>
      <c r="F139" s="61">
        <v>9.9999999999999995E-7</v>
      </c>
      <c r="G139" s="61">
        <f t="shared" si="4"/>
        <v>0</v>
      </c>
      <c r="I139" s="109"/>
      <c r="J139" s="85"/>
      <c r="K139" s="21"/>
      <c r="L139" s="74"/>
      <c r="M139" s="84"/>
    </row>
    <row r="140" spans="1:13" x14ac:dyDescent="0.25">
      <c r="A140" s="45" t="s">
        <v>449</v>
      </c>
      <c r="B140" s="26" t="s">
        <v>374</v>
      </c>
      <c r="C140" s="27" t="s">
        <v>36</v>
      </c>
      <c r="D140" s="9">
        <v>7</v>
      </c>
      <c r="E140" s="69">
        <v>5.0000000000000002E-5</v>
      </c>
      <c r="F140" s="61">
        <v>9.7E-5</v>
      </c>
      <c r="G140" s="61">
        <f t="shared" si="4"/>
        <v>-4.6999999999999997E-5</v>
      </c>
      <c r="I140" s="109"/>
      <c r="J140" s="85"/>
      <c r="K140" s="21"/>
      <c r="L140" s="74"/>
      <c r="M140" s="84"/>
    </row>
    <row r="141" spans="1:13" x14ac:dyDescent="0.25">
      <c r="A141" s="45" t="s">
        <v>449</v>
      </c>
      <c r="B141" s="26" t="s">
        <v>379</v>
      </c>
      <c r="C141" s="27" t="s">
        <v>433</v>
      </c>
      <c r="D141" s="9">
        <v>7</v>
      </c>
      <c r="E141" s="69">
        <v>0</v>
      </c>
      <c r="F141" s="61">
        <v>7.2999999999999999E-5</v>
      </c>
      <c r="G141" s="61">
        <f t="shared" si="4"/>
        <v>-7.2999999999999999E-5</v>
      </c>
      <c r="I141" s="109"/>
      <c r="J141" s="85"/>
      <c r="K141" s="21"/>
      <c r="L141" s="74"/>
      <c r="M141" s="84"/>
    </row>
    <row r="142" spans="1:13" ht="23.25" x14ac:dyDescent="0.25">
      <c r="A142" s="45" t="s">
        <v>449</v>
      </c>
      <c r="B142" s="26" t="s">
        <v>375</v>
      </c>
      <c r="C142" s="27" t="s">
        <v>429</v>
      </c>
      <c r="D142" s="9">
        <v>7</v>
      </c>
      <c r="E142" s="69">
        <v>0</v>
      </c>
      <c r="F142" s="61">
        <v>8.0000000000000007E-5</v>
      </c>
      <c r="G142" s="61">
        <f t="shared" si="4"/>
        <v>-8.0000000000000007E-5</v>
      </c>
      <c r="I142" s="111"/>
      <c r="J142" s="85"/>
      <c r="K142" s="21"/>
      <c r="L142" s="74"/>
      <c r="M142" s="84"/>
    </row>
    <row r="143" spans="1:13" x14ac:dyDescent="0.25">
      <c r="A143" s="45" t="s">
        <v>447</v>
      </c>
      <c r="B143" s="26" t="s">
        <v>31</v>
      </c>
      <c r="C143" s="27" t="s">
        <v>32</v>
      </c>
      <c r="D143" s="9">
        <v>7</v>
      </c>
      <c r="E143" s="69">
        <v>5.0000000000000002E-5</v>
      </c>
      <c r="F143" s="61">
        <v>3.6999999999999998E-5</v>
      </c>
      <c r="G143" s="61">
        <f t="shared" ref="G143:G172" si="5">E143-F143</f>
        <v>1.3000000000000004E-5</v>
      </c>
      <c r="I143" s="109"/>
      <c r="J143" s="85"/>
      <c r="K143" s="21"/>
      <c r="L143" s="74"/>
      <c r="M143" s="84"/>
    </row>
    <row r="144" spans="1:13" ht="22.5" x14ac:dyDescent="0.25">
      <c r="A144" s="45" t="s">
        <v>443</v>
      </c>
      <c r="B144" s="25" t="s">
        <v>141</v>
      </c>
      <c r="C144" s="27" t="s">
        <v>148</v>
      </c>
      <c r="D144" s="9">
        <v>7</v>
      </c>
      <c r="E144" s="69">
        <v>0</v>
      </c>
      <c r="F144" s="61">
        <v>6.9999999999999999E-6</v>
      </c>
      <c r="G144" s="61">
        <f t="shared" si="5"/>
        <v>-6.9999999999999999E-6</v>
      </c>
      <c r="I144" s="109"/>
      <c r="J144" s="85"/>
      <c r="K144" s="21"/>
      <c r="L144" s="74"/>
      <c r="M144" s="92"/>
    </row>
    <row r="145" spans="1:13" ht="33.75" x14ac:dyDescent="0.25">
      <c r="A145" s="45" t="s">
        <v>443</v>
      </c>
      <c r="B145" s="26" t="s">
        <v>389</v>
      </c>
      <c r="C145" s="27" t="s">
        <v>439</v>
      </c>
      <c r="D145" s="9">
        <v>7</v>
      </c>
      <c r="E145" s="70">
        <v>0</v>
      </c>
      <c r="F145" s="61">
        <v>1.1E-5</v>
      </c>
      <c r="G145" s="61">
        <f t="shared" si="5"/>
        <v>-1.1E-5</v>
      </c>
      <c r="I145" s="109"/>
      <c r="J145" s="85"/>
      <c r="K145" s="21"/>
      <c r="L145" s="74"/>
      <c r="M145" s="84"/>
    </row>
    <row r="146" spans="1:13" ht="22.5" x14ac:dyDescent="0.25">
      <c r="A146" s="45" t="s">
        <v>448</v>
      </c>
      <c r="B146" s="26" t="s">
        <v>531</v>
      </c>
      <c r="C146" s="27" t="s">
        <v>520</v>
      </c>
      <c r="D146" s="9">
        <v>7</v>
      </c>
      <c r="E146" s="70">
        <v>0</v>
      </c>
      <c r="F146" s="61">
        <v>1.9999999999999999E-6</v>
      </c>
      <c r="G146" s="61">
        <f t="shared" si="5"/>
        <v>-1.9999999999999999E-6</v>
      </c>
      <c r="H146" s="16"/>
      <c r="I146" s="109"/>
      <c r="J146" s="85"/>
      <c r="K146" s="21"/>
      <c r="L146" s="74"/>
      <c r="M146" s="84"/>
    </row>
    <row r="147" spans="1:13" x14ac:dyDescent="0.25">
      <c r="A147" s="45" t="s">
        <v>443</v>
      </c>
      <c r="B147" s="26" t="s">
        <v>303</v>
      </c>
      <c r="C147" s="27" t="s">
        <v>238</v>
      </c>
      <c r="D147" s="9">
        <v>8</v>
      </c>
      <c r="E147" s="69">
        <v>0.23091499999999998</v>
      </c>
      <c r="F147" s="61">
        <v>0.23091499999999998</v>
      </c>
      <c r="G147" s="61">
        <f t="shared" si="5"/>
        <v>0</v>
      </c>
      <c r="I147" s="109"/>
      <c r="J147" s="85"/>
      <c r="K147" s="21"/>
      <c r="L147" s="74"/>
      <c r="M147" s="84"/>
    </row>
    <row r="148" spans="1:13" ht="23.25" x14ac:dyDescent="0.25">
      <c r="A148" s="45" t="s">
        <v>444</v>
      </c>
      <c r="B148" s="26" t="s">
        <v>307</v>
      </c>
      <c r="C148" s="27" t="s">
        <v>401</v>
      </c>
      <c r="D148" s="9">
        <v>8</v>
      </c>
      <c r="E148" s="69">
        <v>4.0975000000000004E-2</v>
      </c>
      <c r="F148" s="61">
        <v>3.388E-3</v>
      </c>
      <c r="G148" s="61">
        <f t="shared" si="5"/>
        <v>3.7587000000000002E-2</v>
      </c>
      <c r="I148" s="109"/>
      <c r="J148" s="85"/>
      <c r="K148" s="21"/>
      <c r="L148" s="74"/>
      <c r="M148" s="84"/>
    </row>
    <row r="149" spans="1:13" ht="23.25" x14ac:dyDescent="0.25">
      <c r="A149" s="45" t="s">
        <v>444</v>
      </c>
      <c r="B149" s="26" t="s">
        <v>308</v>
      </c>
      <c r="C149" s="27" t="s">
        <v>401</v>
      </c>
      <c r="D149" s="9">
        <v>8</v>
      </c>
      <c r="E149" s="69">
        <v>4.0975000000000004E-2</v>
      </c>
      <c r="F149" s="61">
        <v>2.764E-3</v>
      </c>
      <c r="G149" s="61">
        <f t="shared" si="5"/>
        <v>3.8211000000000002E-2</v>
      </c>
      <c r="I149" s="109"/>
      <c r="J149" s="85"/>
      <c r="K149" s="21"/>
      <c r="L149" s="74"/>
      <c r="M149" s="84"/>
    </row>
    <row r="150" spans="1:13" ht="23.25" x14ac:dyDescent="0.25">
      <c r="A150" s="45" t="s">
        <v>444</v>
      </c>
      <c r="B150" s="26" t="s">
        <v>309</v>
      </c>
      <c r="C150" s="27" t="s">
        <v>401</v>
      </c>
      <c r="D150" s="9">
        <v>8</v>
      </c>
      <c r="E150" s="69">
        <v>4.0975000000000004E-2</v>
      </c>
      <c r="F150" s="61">
        <v>3.5670000000000003E-3</v>
      </c>
      <c r="G150" s="61">
        <f t="shared" si="5"/>
        <v>3.7408000000000004E-2</v>
      </c>
      <c r="I150" s="109"/>
      <c r="J150" s="85"/>
      <c r="K150" s="21"/>
      <c r="L150" s="74"/>
      <c r="M150" s="84"/>
    </row>
    <row r="151" spans="1:13" ht="23.25" x14ac:dyDescent="0.25">
      <c r="A151" s="45" t="s">
        <v>444</v>
      </c>
      <c r="B151" s="26" t="s">
        <v>310</v>
      </c>
      <c r="C151" s="27" t="s">
        <v>401</v>
      </c>
      <c r="D151" s="9">
        <v>8</v>
      </c>
      <c r="E151" s="69">
        <v>4.0975000000000004E-2</v>
      </c>
      <c r="F151" s="61">
        <v>3.3119999999999998E-3</v>
      </c>
      <c r="G151" s="61">
        <f t="shared" si="5"/>
        <v>3.7663000000000002E-2</v>
      </c>
      <c r="I151" s="109"/>
      <c r="J151" s="85"/>
      <c r="K151" s="21"/>
      <c r="L151" s="74"/>
      <c r="M151" s="84"/>
    </row>
    <row r="152" spans="1:13" x14ac:dyDescent="0.25">
      <c r="A152" s="45" t="s">
        <v>444</v>
      </c>
      <c r="B152" s="26" t="s">
        <v>108</v>
      </c>
      <c r="C152" s="27" t="s">
        <v>402</v>
      </c>
      <c r="D152" s="9">
        <v>8</v>
      </c>
      <c r="E152" s="69">
        <v>9.5399999999999999E-4</v>
      </c>
      <c r="F152" s="61">
        <v>1.232E-3</v>
      </c>
      <c r="G152" s="61">
        <f t="shared" si="5"/>
        <v>-2.7800000000000004E-4</v>
      </c>
      <c r="I152" s="109"/>
      <c r="J152" s="85"/>
      <c r="K152" s="21"/>
      <c r="L152" s="74"/>
      <c r="M152" s="84"/>
    </row>
    <row r="153" spans="1:13" x14ac:dyDescent="0.25">
      <c r="A153" s="45" t="s">
        <v>444</v>
      </c>
      <c r="B153" s="26" t="s">
        <v>121</v>
      </c>
      <c r="C153" s="27" t="s">
        <v>153</v>
      </c>
      <c r="D153" s="9">
        <v>8</v>
      </c>
      <c r="E153" s="69">
        <v>7.0000000000000001E-3</v>
      </c>
      <c r="F153" s="61">
        <v>4.4909999999999993E-3</v>
      </c>
      <c r="G153" s="61">
        <f t="shared" si="5"/>
        <v>2.5090000000000008E-3</v>
      </c>
      <c r="I153" s="112"/>
      <c r="J153" s="85"/>
      <c r="K153" s="21"/>
      <c r="L153" s="74"/>
      <c r="M153" s="84"/>
    </row>
    <row r="154" spans="1:13" x14ac:dyDescent="0.25">
      <c r="A154" s="45" t="s">
        <v>444</v>
      </c>
      <c r="B154" s="26" t="s">
        <v>103</v>
      </c>
      <c r="C154" s="27" t="s">
        <v>102</v>
      </c>
      <c r="D154" s="9">
        <v>8</v>
      </c>
      <c r="E154" s="69">
        <v>3.1019999999999997E-3</v>
      </c>
      <c r="F154" s="61">
        <v>3.0969999999999999E-3</v>
      </c>
      <c r="G154" s="61">
        <f t="shared" si="5"/>
        <v>4.9999999999997963E-6</v>
      </c>
      <c r="I154" s="109"/>
      <c r="J154" s="85"/>
      <c r="K154" s="21"/>
      <c r="L154" s="74"/>
      <c r="M154" s="84"/>
    </row>
    <row r="155" spans="1:13" x14ac:dyDescent="0.25">
      <c r="A155" s="45" t="s">
        <v>444</v>
      </c>
      <c r="B155" s="26" t="s">
        <v>101</v>
      </c>
      <c r="C155" s="27" t="s">
        <v>102</v>
      </c>
      <c r="D155" s="9">
        <v>8</v>
      </c>
      <c r="E155" s="70">
        <v>5.156E-3</v>
      </c>
      <c r="F155" s="61">
        <v>6.0499999999999998E-3</v>
      </c>
      <c r="G155" s="61">
        <f t="shared" si="5"/>
        <v>-8.9399999999999983E-4</v>
      </c>
      <c r="I155" s="113"/>
      <c r="J155" s="85"/>
      <c r="K155" s="21"/>
      <c r="L155" s="74"/>
      <c r="M155" s="84"/>
    </row>
    <row r="156" spans="1:13" x14ac:dyDescent="0.25">
      <c r="A156" s="45" t="s">
        <v>444</v>
      </c>
      <c r="B156" s="26" t="s">
        <v>311</v>
      </c>
      <c r="C156" s="27" t="s">
        <v>238</v>
      </c>
      <c r="D156" s="9">
        <v>8</v>
      </c>
      <c r="E156" s="70">
        <v>0.138956</v>
      </c>
      <c r="F156" s="61">
        <v>0.138956</v>
      </c>
      <c r="G156" s="61">
        <f t="shared" si="5"/>
        <v>0</v>
      </c>
      <c r="I156" s="109"/>
      <c r="J156" s="85"/>
      <c r="K156" s="21"/>
      <c r="L156" s="74"/>
      <c r="M156" s="84"/>
    </row>
    <row r="157" spans="1:13" x14ac:dyDescent="0.25">
      <c r="A157" s="45" t="s">
        <v>444</v>
      </c>
      <c r="B157" s="25" t="s">
        <v>94</v>
      </c>
      <c r="C157" s="119" t="s">
        <v>93</v>
      </c>
      <c r="D157" s="9">
        <v>8</v>
      </c>
      <c r="E157" s="69">
        <v>4.3E-3</v>
      </c>
      <c r="F157" s="61">
        <v>4.4679999999999997E-3</v>
      </c>
      <c r="G157" s="61">
        <f t="shared" si="5"/>
        <v>-1.6799999999999975E-4</v>
      </c>
      <c r="I157" s="109"/>
      <c r="J157" s="85"/>
      <c r="K157" s="21"/>
      <c r="L157" s="74"/>
      <c r="M157" s="87"/>
    </row>
    <row r="158" spans="1:13" x14ac:dyDescent="0.25">
      <c r="A158" s="45" t="s">
        <v>444</v>
      </c>
      <c r="B158" s="25" t="s">
        <v>116</v>
      </c>
      <c r="C158" s="119" t="s">
        <v>117</v>
      </c>
      <c r="D158" s="9">
        <v>8</v>
      </c>
      <c r="E158" s="69">
        <v>1.8E-3</v>
      </c>
      <c r="F158" s="61">
        <v>2.1120000000000002E-3</v>
      </c>
      <c r="G158" s="61">
        <f t="shared" si="5"/>
        <v>-3.1200000000000021E-4</v>
      </c>
      <c r="I158" s="109"/>
      <c r="J158" s="85"/>
      <c r="K158" s="21"/>
      <c r="L158" s="74"/>
      <c r="M158" s="84"/>
    </row>
    <row r="159" spans="1:13" x14ac:dyDescent="0.25">
      <c r="A159" s="45" t="s">
        <v>444</v>
      </c>
      <c r="B159" s="25" t="s">
        <v>118</v>
      </c>
      <c r="C159" s="27" t="s">
        <v>117</v>
      </c>
      <c r="D159" s="9">
        <v>8</v>
      </c>
      <c r="E159" s="69">
        <v>1.5E-3</v>
      </c>
      <c r="F159" s="61">
        <v>2.0430000000000001E-3</v>
      </c>
      <c r="G159" s="61">
        <f t="shared" si="5"/>
        <v>-5.4300000000000008E-4</v>
      </c>
      <c r="I159" s="109"/>
      <c r="J159" s="85"/>
      <c r="K159" s="21"/>
      <c r="L159" s="74"/>
      <c r="M159" s="92"/>
    </row>
    <row r="160" spans="1:13" x14ac:dyDescent="0.25">
      <c r="A160" s="45" t="s">
        <v>444</v>
      </c>
      <c r="B160" s="25" t="s">
        <v>95</v>
      </c>
      <c r="C160" s="27" t="s">
        <v>93</v>
      </c>
      <c r="D160" s="9">
        <v>8</v>
      </c>
      <c r="E160" s="69">
        <v>1.9E-3</v>
      </c>
      <c r="F160" s="61">
        <v>2.6469999999999996E-3</v>
      </c>
      <c r="G160" s="61">
        <f t="shared" si="5"/>
        <v>-7.4699999999999962E-4</v>
      </c>
      <c r="I160" s="109"/>
      <c r="J160" s="85"/>
      <c r="K160" s="21"/>
      <c r="L160" s="74"/>
      <c r="M160" s="92"/>
    </row>
    <row r="161" spans="1:14" x14ac:dyDescent="0.25">
      <c r="A161" s="45" t="s">
        <v>444</v>
      </c>
      <c r="B161" s="26" t="s">
        <v>96</v>
      </c>
      <c r="C161" s="27" t="s">
        <v>93</v>
      </c>
      <c r="D161" s="9">
        <v>8</v>
      </c>
      <c r="E161" s="69">
        <v>4.3E-3</v>
      </c>
      <c r="F161" s="61">
        <v>2.64E-3</v>
      </c>
      <c r="G161" s="61">
        <f t="shared" si="5"/>
        <v>1.66E-3</v>
      </c>
      <c r="I161" s="109"/>
      <c r="J161" s="85"/>
      <c r="K161" s="21"/>
      <c r="L161" s="74"/>
      <c r="M161" s="84"/>
    </row>
    <row r="162" spans="1:14" x14ac:dyDescent="0.25">
      <c r="A162" s="45" t="s">
        <v>444</v>
      </c>
      <c r="B162" s="26" t="s">
        <v>92</v>
      </c>
      <c r="C162" s="27" t="s">
        <v>93</v>
      </c>
      <c r="D162" s="9">
        <v>8</v>
      </c>
      <c r="E162" s="69">
        <v>3.7000000000000002E-3</v>
      </c>
      <c r="F162" s="61">
        <v>3.1970000000000002E-3</v>
      </c>
      <c r="G162" s="61">
        <f t="shared" si="5"/>
        <v>5.0299999999999997E-4</v>
      </c>
      <c r="I162" s="109"/>
      <c r="J162" s="85"/>
      <c r="K162" s="21"/>
      <c r="L162" s="74"/>
      <c r="M162" s="91"/>
    </row>
    <row r="163" spans="1:14" x14ac:dyDescent="0.25">
      <c r="A163" s="45" t="s">
        <v>444</v>
      </c>
      <c r="B163" s="26" t="s">
        <v>97</v>
      </c>
      <c r="C163" s="27" t="s">
        <v>93</v>
      </c>
      <c r="D163" s="9">
        <v>8</v>
      </c>
      <c r="E163" s="69">
        <v>3.0000000000000001E-3</v>
      </c>
      <c r="F163" s="61">
        <v>4.3869999999999994E-3</v>
      </c>
      <c r="G163" s="61">
        <f t="shared" si="5"/>
        <v>-1.3869999999999993E-3</v>
      </c>
      <c r="I163" s="109"/>
      <c r="J163" s="85"/>
      <c r="K163" s="21"/>
      <c r="L163" s="74"/>
      <c r="M163" s="91"/>
      <c r="N163" s="21"/>
    </row>
    <row r="164" spans="1:14" x14ac:dyDescent="0.25">
      <c r="A164" s="45" t="s">
        <v>444</v>
      </c>
      <c r="B164" s="26" t="s">
        <v>114</v>
      </c>
      <c r="C164" s="27" t="s">
        <v>115</v>
      </c>
      <c r="D164" s="9">
        <v>8</v>
      </c>
      <c r="E164" s="69">
        <v>3.5000000000000001E-3</v>
      </c>
      <c r="F164" s="61">
        <v>3.0890000000000002E-3</v>
      </c>
      <c r="G164" s="61">
        <f t="shared" si="5"/>
        <v>4.1099999999999991E-4</v>
      </c>
      <c r="I164" s="109"/>
      <c r="J164" s="85"/>
      <c r="K164" s="21"/>
      <c r="L164" s="74"/>
      <c r="M164" s="84"/>
      <c r="N164" s="21"/>
    </row>
    <row r="165" spans="1:14" x14ac:dyDescent="0.25">
      <c r="A165" s="45" t="s">
        <v>444</v>
      </c>
      <c r="B165" s="26" t="s">
        <v>113</v>
      </c>
      <c r="C165" s="27" t="s">
        <v>403</v>
      </c>
      <c r="D165" s="9">
        <v>8</v>
      </c>
      <c r="E165" s="70">
        <v>5.1500000000000001E-3</v>
      </c>
      <c r="F165" s="61">
        <v>4.5300000000000002E-3</v>
      </c>
      <c r="G165" s="61">
        <f t="shared" si="5"/>
        <v>6.1999999999999989E-4</v>
      </c>
      <c r="I165" s="109"/>
      <c r="J165" s="85"/>
      <c r="K165" s="21"/>
      <c r="L165" s="74"/>
      <c r="M165" s="83"/>
      <c r="N165" s="21"/>
    </row>
    <row r="166" spans="1:14" x14ac:dyDescent="0.25">
      <c r="A166" s="45" t="s">
        <v>444</v>
      </c>
      <c r="B166" s="26" t="s">
        <v>111</v>
      </c>
      <c r="C166" s="27" t="s">
        <v>112</v>
      </c>
      <c r="D166" s="9">
        <v>8</v>
      </c>
      <c r="E166" s="70">
        <v>8.1199999999999987E-3</v>
      </c>
      <c r="F166" s="61">
        <v>7.574E-3</v>
      </c>
      <c r="G166" s="61">
        <f t="shared" si="5"/>
        <v>5.4599999999999874E-4</v>
      </c>
      <c r="I166" s="109"/>
      <c r="J166" s="85"/>
      <c r="K166" s="21"/>
      <c r="L166" s="74"/>
      <c r="M166" s="83"/>
      <c r="N166" s="21"/>
    </row>
    <row r="167" spans="1:14" x14ac:dyDescent="0.25">
      <c r="A167" s="45" t="s">
        <v>444</v>
      </c>
      <c r="B167" s="26" t="s">
        <v>119</v>
      </c>
      <c r="C167" s="27" t="s">
        <v>117</v>
      </c>
      <c r="D167" s="9">
        <v>8</v>
      </c>
      <c r="E167" s="69">
        <v>3.5999999999999999E-3</v>
      </c>
      <c r="F167" s="61">
        <v>5.555E-3</v>
      </c>
      <c r="G167" s="61">
        <f t="shared" si="5"/>
        <v>-1.9550000000000001E-3</v>
      </c>
      <c r="I167" s="109"/>
      <c r="J167" s="85"/>
      <c r="K167" s="21"/>
      <c r="L167" s="74"/>
      <c r="M167" s="83"/>
      <c r="N167" s="21"/>
    </row>
    <row r="168" spans="1:14" x14ac:dyDescent="0.25">
      <c r="A168" s="45" t="s">
        <v>444</v>
      </c>
      <c r="B168" s="26" t="s">
        <v>120</v>
      </c>
      <c r="C168" s="27" t="s">
        <v>117</v>
      </c>
      <c r="D168" s="9">
        <v>8</v>
      </c>
      <c r="E168" s="69">
        <v>3.5999999999999999E-3</v>
      </c>
      <c r="F168" s="61">
        <v>4.9909999999999998E-3</v>
      </c>
      <c r="G168" s="61">
        <f t="shared" si="5"/>
        <v>-1.3909999999999999E-3</v>
      </c>
      <c r="I168" s="109"/>
      <c r="J168" s="85"/>
      <c r="K168" s="21"/>
      <c r="L168" s="74"/>
      <c r="M168" s="84"/>
      <c r="N168" s="21"/>
    </row>
    <row r="169" spans="1:14" x14ac:dyDescent="0.25">
      <c r="A169" s="45" t="s">
        <v>444</v>
      </c>
      <c r="B169" s="26" t="s">
        <v>312</v>
      </c>
      <c r="C169" s="27" t="s">
        <v>98</v>
      </c>
      <c r="D169" s="9">
        <v>8</v>
      </c>
      <c r="E169" s="69">
        <v>2.1000000000000003E-3</v>
      </c>
      <c r="F169" s="61">
        <v>2.7620000000000001E-3</v>
      </c>
      <c r="G169" s="61">
        <f t="shared" si="5"/>
        <v>-6.6199999999999983E-4</v>
      </c>
      <c r="I169" s="109"/>
      <c r="J169" s="85"/>
      <c r="K169" s="21"/>
      <c r="L169" s="74"/>
      <c r="M169" s="84"/>
      <c r="N169" s="21"/>
    </row>
    <row r="170" spans="1:14" x14ac:dyDescent="0.25">
      <c r="A170" s="45" t="s">
        <v>444</v>
      </c>
      <c r="B170" s="25" t="s">
        <v>99</v>
      </c>
      <c r="C170" s="25" t="s">
        <v>98</v>
      </c>
      <c r="D170" s="9">
        <v>8</v>
      </c>
      <c r="E170" s="69">
        <v>2.1000000000000003E-3</v>
      </c>
      <c r="F170" s="61">
        <v>2.8540000000000002E-3</v>
      </c>
      <c r="G170" s="61">
        <f t="shared" si="5"/>
        <v>-7.539999999999999E-4</v>
      </c>
      <c r="I170" s="109"/>
      <c r="J170" s="85"/>
      <c r="K170" s="21"/>
      <c r="L170" s="74"/>
      <c r="M170" s="84"/>
      <c r="N170" s="21"/>
    </row>
    <row r="171" spans="1:14" x14ac:dyDescent="0.25">
      <c r="A171" s="45" t="s">
        <v>444</v>
      </c>
      <c r="B171" s="26" t="s">
        <v>313</v>
      </c>
      <c r="C171" s="27" t="s">
        <v>404</v>
      </c>
      <c r="D171" s="9">
        <v>8</v>
      </c>
      <c r="E171" s="69">
        <v>2.1090000000000002E-3</v>
      </c>
      <c r="F171" s="61">
        <v>1.632E-3</v>
      </c>
      <c r="G171" s="61">
        <f t="shared" si="5"/>
        <v>4.7700000000000021E-4</v>
      </c>
      <c r="I171" s="109"/>
      <c r="J171" s="85"/>
      <c r="K171" s="21"/>
      <c r="L171" s="74"/>
      <c r="M171" s="84"/>
      <c r="N171" s="21"/>
    </row>
    <row r="172" spans="1:14" x14ac:dyDescent="0.25">
      <c r="A172" s="45" t="s">
        <v>444</v>
      </c>
      <c r="B172" s="26" t="s">
        <v>100</v>
      </c>
      <c r="C172" s="27" t="s">
        <v>98</v>
      </c>
      <c r="D172" s="9">
        <v>8</v>
      </c>
      <c r="E172" s="69">
        <v>2E-3</v>
      </c>
      <c r="F172" s="61">
        <v>2.5569999999999998E-3</v>
      </c>
      <c r="G172" s="61">
        <f t="shared" si="5"/>
        <v>-5.5699999999999977E-4</v>
      </c>
      <c r="I172" s="109"/>
      <c r="J172" s="85"/>
      <c r="K172" s="21"/>
      <c r="L172" s="74"/>
      <c r="M172" s="84"/>
      <c r="N172" s="21"/>
    </row>
    <row r="173" spans="1:14" x14ac:dyDescent="0.25">
      <c r="A173" s="45" t="s">
        <v>447</v>
      </c>
      <c r="B173" s="26" t="s">
        <v>315</v>
      </c>
      <c r="C173" s="27" t="s">
        <v>238</v>
      </c>
      <c r="D173" s="9">
        <v>8</v>
      </c>
      <c r="E173" s="69">
        <v>2.0924999999999999E-2</v>
      </c>
      <c r="F173" s="61">
        <v>2.0924999999999999E-2</v>
      </c>
      <c r="G173" s="61">
        <f t="shared" ref="G173:G198" si="6">E173-F173</f>
        <v>0</v>
      </c>
      <c r="I173" s="109"/>
      <c r="J173" s="85"/>
      <c r="K173" s="21"/>
      <c r="L173" s="74"/>
      <c r="M173" s="84"/>
    </row>
    <row r="174" spans="1:14" x14ac:dyDescent="0.25">
      <c r="A174" s="45" t="s">
        <v>448</v>
      </c>
      <c r="B174" s="26" t="s">
        <v>317</v>
      </c>
      <c r="C174" s="27" t="s">
        <v>238</v>
      </c>
      <c r="D174" s="9">
        <v>8</v>
      </c>
      <c r="E174" s="69">
        <v>1.4195000000000001E-2</v>
      </c>
      <c r="F174" s="61">
        <v>1.4195000000000001E-2</v>
      </c>
      <c r="G174" s="61">
        <f t="shared" si="6"/>
        <v>0</v>
      </c>
      <c r="I174" s="109"/>
      <c r="J174" s="85"/>
      <c r="K174" s="21"/>
      <c r="L174" s="74"/>
      <c r="M174" s="84"/>
    </row>
    <row r="175" spans="1:14" x14ac:dyDescent="0.25">
      <c r="A175" s="45" t="s">
        <v>449</v>
      </c>
      <c r="B175" s="26" t="s">
        <v>322</v>
      </c>
      <c r="C175" s="27" t="s">
        <v>238</v>
      </c>
      <c r="D175" s="9">
        <v>8</v>
      </c>
      <c r="E175" s="70">
        <v>0.86371400000000009</v>
      </c>
      <c r="F175" s="61">
        <v>0.86371400000000009</v>
      </c>
      <c r="G175" s="61">
        <f t="shared" si="6"/>
        <v>0</v>
      </c>
      <c r="I175" s="89"/>
      <c r="J175" s="85"/>
      <c r="K175" s="21"/>
      <c r="L175" s="74"/>
      <c r="M175" s="84"/>
    </row>
    <row r="176" spans="1:14" x14ac:dyDescent="0.25">
      <c r="A176" s="45" t="s">
        <v>450</v>
      </c>
      <c r="B176" s="26" t="s">
        <v>325</v>
      </c>
      <c r="C176" s="27" t="s">
        <v>238</v>
      </c>
      <c r="D176" s="9">
        <v>8</v>
      </c>
      <c r="E176" s="70">
        <v>6.2980999999999995E-2</v>
      </c>
      <c r="F176" s="61">
        <v>6.2980999999999995E-2</v>
      </c>
      <c r="G176" s="61">
        <f t="shared" si="6"/>
        <v>0</v>
      </c>
      <c r="I176" s="89"/>
      <c r="J176" s="85"/>
      <c r="K176" s="21"/>
      <c r="L176" s="74"/>
      <c r="M176" s="84"/>
    </row>
    <row r="177" spans="1:14" x14ac:dyDescent="0.25">
      <c r="A177" s="45" t="s">
        <v>450</v>
      </c>
      <c r="B177" s="26" t="s">
        <v>325</v>
      </c>
      <c r="C177" s="27" t="s">
        <v>238</v>
      </c>
      <c r="D177" s="9">
        <v>8</v>
      </c>
      <c r="E177" s="69">
        <v>5.1269999999999996E-3</v>
      </c>
      <c r="F177" s="61">
        <v>5.1269999999999996E-3</v>
      </c>
      <c r="G177" s="61">
        <f t="shared" si="6"/>
        <v>0</v>
      </c>
      <c r="I177" s="109"/>
      <c r="J177" s="85"/>
      <c r="K177" s="21"/>
      <c r="L177" s="74"/>
      <c r="M177" s="84"/>
    </row>
    <row r="178" spans="1:14" x14ac:dyDescent="0.25">
      <c r="A178" s="45" t="s">
        <v>451</v>
      </c>
      <c r="B178" s="26" t="s">
        <v>326</v>
      </c>
      <c r="C178" s="27" t="s">
        <v>238</v>
      </c>
      <c r="D178" s="9">
        <v>8</v>
      </c>
      <c r="E178" s="69">
        <v>1.5473000000000001E-2</v>
      </c>
      <c r="F178" s="61">
        <v>1.5473000000000001E-2</v>
      </c>
      <c r="G178" s="61">
        <f t="shared" si="6"/>
        <v>0</v>
      </c>
      <c r="H178" s="15"/>
      <c r="I178" s="111"/>
      <c r="J178" s="85"/>
      <c r="K178" s="21"/>
      <c r="L178" s="74"/>
      <c r="M178" s="84"/>
    </row>
    <row r="179" spans="1:14" x14ac:dyDescent="0.25">
      <c r="A179" s="45" t="s">
        <v>452</v>
      </c>
      <c r="B179" s="26" t="s">
        <v>327</v>
      </c>
      <c r="C179" s="27" t="s">
        <v>238</v>
      </c>
      <c r="D179" s="9">
        <v>8</v>
      </c>
      <c r="E179" s="69">
        <v>3.8889E-2</v>
      </c>
      <c r="F179" s="61">
        <v>3.8889E-2</v>
      </c>
      <c r="G179" s="61">
        <f t="shared" si="6"/>
        <v>0</v>
      </c>
      <c r="H179" s="15"/>
      <c r="I179" s="109"/>
      <c r="J179" s="85"/>
      <c r="K179" s="21"/>
      <c r="L179" s="74"/>
      <c r="M179" s="84"/>
    </row>
    <row r="180" spans="1:14" x14ac:dyDescent="0.25">
      <c r="A180" s="45" t="s">
        <v>453</v>
      </c>
      <c r="B180" s="26" t="s">
        <v>328</v>
      </c>
      <c r="C180" s="27" t="s">
        <v>238</v>
      </c>
      <c r="D180" s="9">
        <v>8</v>
      </c>
      <c r="E180" s="69">
        <v>2.1062000000000001E-2</v>
      </c>
      <c r="F180" s="61">
        <v>2.1062000000000001E-2</v>
      </c>
      <c r="G180" s="61">
        <f t="shared" si="6"/>
        <v>0</v>
      </c>
      <c r="H180" s="15"/>
      <c r="I180" s="114"/>
      <c r="J180" s="85"/>
      <c r="K180" s="21"/>
      <c r="L180" s="74"/>
      <c r="M180" s="84"/>
    </row>
    <row r="181" spans="1:14" x14ac:dyDescent="0.25">
      <c r="A181" s="45" t="s">
        <v>454</v>
      </c>
      <c r="B181" s="26" t="s">
        <v>330</v>
      </c>
      <c r="C181" s="27" t="s">
        <v>238</v>
      </c>
      <c r="D181" s="9">
        <v>8</v>
      </c>
      <c r="E181" s="69">
        <v>5.5041E-2</v>
      </c>
      <c r="F181" s="61">
        <v>5.5041E-2</v>
      </c>
      <c r="G181" s="61">
        <f t="shared" si="6"/>
        <v>0</v>
      </c>
      <c r="H181" s="15"/>
      <c r="I181" s="114"/>
      <c r="J181" s="85"/>
      <c r="K181" s="21"/>
      <c r="L181" s="74"/>
      <c r="M181" s="84"/>
    </row>
    <row r="182" spans="1:14" x14ac:dyDescent="0.25">
      <c r="A182" s="45" t="s">
        <v>456</v>
      </c>
      <c r="B182" s="26" t="s">
        <v>335</v>
      </c>
      <c r="C182" s="27" t="s">
        <v>238</v>
      </c>
      <c r="D182" s="9">
        <v>8</v>
      </c>
      <c r="E182" s="69">
        <v>2.3400000000000002E-4</v>
      </c>
      <c r="F182" s="61">
        <v>2.3400000000000002E-4</v>
      </c>
      <c r="G182" s="61">
        <f t="shared" si="6"/>
        <v>0</v>
      </c>
      <c r="I182" s="109"/>
      <c r="J182" s="85"/>
      <c r="K182" s="21"/>
      <c r="L182" s="74"/>
      <c r="M182" s="84"/>
      <c r="N182" s="21"/>
    </row>
    <row r="183" spans="1:14" x14ac:dyDescent="0.25">
      <c r="A183" s="45" t="s">
        <v>457</v>
      </c>
      <c r="B183" s="26" t="s">
        <v>337</v>
      </c>
      <c r="C183" s="27" t="s">
        <v>238</v>
      </c>
      <c r="D183" s="9">
        <v>8</v>
      </c>
      <c r="E183" s="69">
        <v>8.5800000000000004E-4</v>
      </c>
      <c r="F183" s="61">
        <v>8.5800000000000004E-4</v>
      </c>
      <c r="G183" s="61">
        <f t="shared" si="6"/>
        <v>0</v>
      </c>
      <c r="I183" s="109"/>
      <c r="J183" s="85"/>
      <c r="K183" s="21"/>
      <c r="L183" s="74"/>
      <c r="M183" s="84"/>
    </row>
    <row r="184" spans="1:14" x14ac:dyDescent="0.25">
      <c r="A184" s="45" t="s">
        <v>459</v>
      </c>
      <c r="B184" s="26" t="s">
        <v>339</v>
      </c>
      <c r="C184" s="27" t="s">
        <v>238</v>
      </c>
      <c r="D184" s="9">
        <v>8</v>
      </c>
      <c r="E184" s="69">
        <v>1.9819999999999998E-3</v>
      </c>
      <c r="F184" s="61">
        <v>1.9819999999999998E-3</v>
      </c>
      <c r="G184" s="61">
        <f t="shared" si="6"/>
        <v>0</v>
      </c>
      <c r="I184" s="110"/>
      <c r="J184" s="85"/>
      <c r="K184" s="21"/>
      <c r="L184" s="74"/>
      <c r="M184" s="84"/>
      <c r="N184" s="21"/>
    </row>
    <row r="185" spans="1:14" x14ac:dyDescent="0.25">
      <c r="A185" s="45" t="s">
        <v>13</v>
      </c>
      <c r="B185" s="26" t="s">
        <v>340</v>
      </c>
      <c r="C185" s="27" t="s">
        <v>238</v>
      </c>
      <c r="D185" s="9">
        <v>8</v>
      </c>
      <c r="E185" s="70">
        <v>3.4770000000000001E-3</v>
      </c>
      <c r="F185" s="61">
        <v>3.4770000000000001E-3</v>
      </c>
      <c r="G185" s="81">
        <f t="shared" si="6"/>
        <v>0</v>
      </c>
      <c r="H185" s="21"/>
      <c r="I185" s="110"/>
      <c r="J185" s="85"/>
      <c r="K185" s="21"/>
      <c r="L185" s="74"/>
      <c r="M185" s="84"/>
    </row>
    <row r="186" spans="1:14" ht="22.5" x14ac:dyDescent="0.25">
      <c r="A186" s="45" t="s">
        <v>449</v>
      </c>
      <c r="B186" s="26" t="s">
        <v>363</v>
      </c>
      <c r="C186" s="27" t="s">
        <v>422</v>
      </c>
      <c r="D186" s="9">
        <v>8</v>
      </c>
      <c r="E186" s="70">
        <v>0</v>
      </c>
      <c r="F186" s="61">
        <v>8.2999999999999998E-5</v>
      </c>
      <c r="G186" s="81">
        <f t="shared" si="6"/>
        <v>-8.2999999999999998E-5</v>
      </c>
      <c r="H186" s="21"/>
      <c r="I186" s="110"/>
      <c r="J186" s="85"/>
      <c r="K186" s="21"/>
      <c r="L186" s="74"/>
      <c r="M186" s="84"/>
    </row>
    <row r="187" spans="1:14" ht="22.5" x14ac:dyDescent="0.25">
      <c r="A187" s="45" t="s">
        <v>449</v>
      </c>
      <c r="B187" s="26" t="s">
        <v>532</v>
      </c>
      <c r="C187" s="27" t="s">
        <v>521</v>
      </c>
      <c r="D187" s="9">
        <v>8</v>
      </c>
      <c r="E187" s="69">
        <v>1E-4</v>
      </c>
      <c r="F187" s="61">
        <v>1.4199999999999998E-4</v>
      </c>
      <c r="G187" s="61">
        <f t="shared" si="6"/>
        <v>-4.1999999999999977E-5</v>
      </c>
      <c r="I187" s="109"/>
      <c r="J187" s="85"/>
      <c r="K187" s="21"/>
      <c r="L187" s="74"/>
      <c r="M187" s="84"/>
    </row>
    <row r="188" spans="1:14" ht="33.75" x14ac:dyDescent="0.25">
      <c r="A188" s="45" t="s">
        <v>449</v>
      </c>
      <c r="B188" s="26" t="s">
        <v>364</v>
      </c>
      <c r="C188" s="27" t="s">
        <v>423</v>
      </c>
      <c r="D188" s="9">
        <v>8</v>
      </c>
      <c r="E188" s="69">
        <v>1E-4</v>
      </c>
      <c r="F188" s="61">
        <v>1.4000000000000001E-4</v>
      </c>
      <c r="G188" s="61">
        <f t="shared" si="6"/>
        <v>-4.000000000000001E-5</v>
      </c>
      <c r="I188" s="109"/>
      <c r="J188" s="85"/>
      <c r="K188" s="21"/>
      <c r="L188" s="74"/>
      <c r="M188" s="84"/>
    </row>
    <row r="189" spans="1:14" ht="22.5" x14ac:dyDescent="0.25">
      <c r="A189" s="45" t="s">
        <v>449</v>
      </c>
      <c r="B189" s="26" t="s">
        <v>365</v>
      </c>
      <c r="C189" s="27" t="s">
        <v>424</v>
      </c>
      <c r="D189" s="9">
        <v>8</v>
      </c>
      <c r="E189" s="69">
        <v>2.0000000000000001E-4</v>
      </c>
      <c r="F189" s="61">
        <v>3.5399999999999999E-4</v>
      </c>
      <c r="G189" s="61">
        <f t="shared" si="6"/>
        <v>-1.5399999999999998E-4</v>
      </c>
      <c r="I189" s="109"/>
      <c r="J189" s="85"/>
      <c r="K189" s="21"/>
      <c r="L189" s="74"/>
      <c r="M189" s="84"/>
      <c r="N189" s="21"/>
    </row>
    <row r="190" spans="1:14" ht="23.25" x14ac:dyDescent="0.25">
      <c r="A190" s="46" t="s">
        <v>449</v>
      </c>
      <c r="B190" s="118" t="s">
        <v>533</v>
      </c>
      <c r="C190" s="28" t="s">
        <v>522</v>
      </c>
      <c r="D190" s="9">
        <v>8</v>
      </c>
      <c r="E190" s="69">
        <v>0</v>
      </c>
      <c r="F190" s="61">
        <v>5.8E-5</v>
      </c>
      <c r="G190" s="61">
        <f t="shared" si="6"/>
        <v>-5.8E-5</v>
      </c>
      <c r="I190" s="109"/>
      <c r="J190" s="85"/>
      <c r="K190" s="21"/>
      <c r="L190" s="74"/>
      <c r="M190" s="92"/>
      <c r="N190" s="21"/>
    </row>
    <row r="191" spans="1:14" ht="23.25" x14ac:dyDescent="0.25">
      <c r="A191" s="45" t="s">
        <v>449</v>
      </c>
      <c r="B191" s="26" t="s">
        <v>373</v>
      </c>
      <c r="C191" s="27" t="s">
        <v>57</v>
      </c>
      <c r="D191" s="9">
        <v>8</v>
      </c>
      <c r="E191" s="69">
        <v>0</v>
      </c>
      <c r="F191" s="61">
        <v>1.3800000000000002E-4</v>
      </c>
      <c r="G191" s="61">
        <f t="shared" si="6"/>
        <v>-1.3800000000000002E-4</v>
      </c>
      <c r="I191" s="109"/>
      <c r="J191" s="85"/>
      <c r="K191" s="21"/>
      <c r="L191" s="74"/>
      <c r="M191" s="84"/>
      <c r="N191" s="21"/>
    </row>
    <row r="192" spans="1:14" ht="22.5" x14ac:dyDescent="0.25">
      <c r="A192" s="45" t="s">
        <v>444</v>
      </c>
      <c r="B192" s="26" t="s">
        <v>382</v>
      </c>
      <c r="C192" s="27" t="s">
        <v>436</v>
      </c>
      <c r="D192" s="9">
        <v>8</v>
      </c>
      <c r="E192" s="69">
        <v>0</v>
      </c>
      <c r="F192" s="61">
        <v>4.3999999999999999E-5</v>
      </c>
      <c r="G192" s="61">
        <f t="shared" si="6"/>
        <v>-4.3999999999999999E-5</v>
      </c>
      <c r="I192" s="109"/>
      <c r="J192" s="85"/>
      <c r="K192" s="21"/>
      <c r="L192" s="74"/>
      <c r="M192" s="84"/>
      <c r="N192" s="21"/>
    </row>
    <row r="193" spans="1:14" ht="33.75" x14ac:dyDescent="0.25">
      <c r="A193" s="45" t="s">
        <v>443</v>
      </c>
      <c r="B193" s="26" t="s">
        <v>388</v>
      </c>
      <c r="C193" s="27" t="s">
        <v>60</v>
      </c>
      <c r="D193" s="9">
        <v>8</v>
      </c>
      <c r="E193" s="69">
        <v>0</v>
      </c>
      <c r="F193" s="61">
        <v>1.5999999999999999E-5</v>
      </c>
      <c r="G193" s="61">
        <f t="shared" si="6"/>
        <v>-1.5999999999999999E-5</v>
      </c>
      <c r="I193" s="109"/>
      <c r="J193" s="85"/>
      <c r="K193" s="21"/>
      <c r="L193" s="74"/>
      <c r="M193" s="84"/>
      <c r="N193" s="21"/>
    </row>
    <row r="194" spans="1:14" ht="22.5" x14ac:dyDescent="0.25">
      <c r="A194" s="45" t="s">
        <v>444</v>
      </c>
      <c r="B194" s="26" t="s">
        <v>391</v>
      </c>
      <c r="C194" s="27" t="s">
        <v>441</v>
      </c>
      <c r="D194" s="9">
        <v>8</v>
      </c>
      <c r="E194" s="69">
        <v>4.0000000000000002E-4</v>
      </c>
      <c r="F194" s="61">
        <v>6.9999999999999999E-6</v>
      </c>
      <c r="G194" s="61">
        <f t="shared" si="6"/>
        <v>3.9300000000000001E-4</v>
      </c>
      <c r="I194" s="109"/>
      <c r="J194" s="85"/>
      <c r="K194" s="21"/>
      <c r="L194" s="74"/>
      <c r="M194" s="84"/>
      <c r="N194" s="21"/>
    </row>
    <row r="195" spans="1:14" x14ac:dyDescent="0.25">
      <c r="A195" s="45" t="s">
        <v>448</v>
      </c>
      <c r="B195" s="26" t="s">
        <v>21</v>
      </c>
      <c r="C195" s="27" t="s">
        <v>442</v>
      </c>
      <c r="D195" s="9">
        <v>8</v>
      </c>
      <c r="E195" s="70">
        <v>4.0000000000000002E-4</v>
      </c>
      <c r="F195" s="61">
        <v>4.6999999999999997E-5</v>
      </c>
      <c r="G195" s="61">
        <f t="shared" si="6"/>
        <v>3.5300000000000002E-4</v>
      </c>
      <c r="I195" s="109"/>
      <c r="J195" s="85"/>
      <c r="K195" s="21"/>
      <c r="L195" s="74"/>
      <c r="M195" s="84"/>
      <c r="N195" s="21"/>
    </row>
    <row r="196" spans="1:14" ht="23.25" x14ac:dyDescent="0.25">
      <c r="A196" s="45" t="s">
        <v>447</v>
      </c>
      <c r="B196" s="26" t="s">
        <v>151</v>
      </c>
      <c r="C196" s="27" t="s">
        <v>155</v>
      </c>
      <c r="D196" s="9">
        <v>8</v>
      </c>
      <c r="E196" s="70">
        <v>0</v>
      </c>
      <c r="F196" s="61">
        <v>3.5000000000000004E-5</v>
      </c>
      <c r="G196" s="61">
        <f t="shared" si="6"/>
        <v>-3.5000000000000004E-5</v>
      </c>
      <c r="I196" s="109"/>
      <c r="J196" s="85"/>
      <c r="K196" s="21"/>
      <c r="L196" s="74"/>
      <c r="M196" s="84"/>
      <c r="N196" s="21"/>
    </row>
    <row r="197" spans="1:14" ht="23.25" x14ac:dyDescent="0.25">
      <c r="A197" s="45" t="s">
        <v>449</v>
      </c>
      <c r="B197" s="26" t="s">
        <v>161</v>
      </c>
      <c r="C197" s="27" t="s">
        <v>171</v>
      </c>
      <c r="D197" s="9">
        <v>32</v>
      </c>
      <c r="E197" s="69">
        <v>4.5</v>
      </c>
      <c r="F197" s="61">
        <v>2.1228479999999998</v>
      </c>
      <c r="G197" s="61">
        <f t="shared" si="6"/>
        <v>2.3771520000000002</v>
      </c>
      <c r="I197" s="109"/>
      <c r="J197" s="85"/>
      <c r="K197" s="21"/>
      <c r="L197" s="74"/>
      <c r="M197" s="84"/>
      <c r="N197" s="21"/>
    </row>
    <row r="198" spans="1:14" ht="22.5" x14ac:dyDescent="0.25">
      <c r="A198" s="45" t="s">
        <v>449</v>
      </c>
      <c r="B198" s="26" t="s">
        <v>162</v>
      </c>
      <c r="C198" s="27" t="s">
        <v>171</v>
      </c>
      <c r="D198" s="9">
        <v>32</v>
      </c>
      <c r="E198" s="69">
        <v>2</v>
      </c>
      <c r="F198" s="61">
        <v>0.74089899999999997</v>
      </c>
      <c r="G198" s="61">
        <f t="shared" si="6"/>
        <v>1.259101</v>
      </c>
      <c r="I198" s="109"/>
      <c r="J198" s="85"/>
      <c r="K198" s="21"/>
      <c r="L198" s="74"/>
      <c r="M198" s="84"/>
      <c r="N198" s="21"/>
    </row>
    <row r="199" spans="1:14" x14ac:dyDescent="0.25">
      <c r="A199" s="72" t="s">
        <v>134</v>
      </c>
      <c r="C199" s="71"/>
      <c r="D199" s="71"/>
      <c r="E199" s="68">
        <f>SUBTOTAL(9,E13:E198)</f>
        <v>260.05492500000003</v>
      </c>
      <c r="F199" s="68">
        <f>SUBTOTAL(9,F13:F198)</f>
        <v>184.26775799999999</v>
      </c>
      <c r="G199" s="82">
        <f>SUBTOTAL(9,G13:G198)</f>
        <v>75.787167000000082</v>
      </c>
      <c r="H199" s="21"/>
      <c r="I199" s="21"/>
      <c r="J199" s="21"/>
      <c r="K199" s="21"/>
      <c r="L199" s="21"/>
      <c r="M199" s="21"/>
      <c r="N199" s="21"/>
    </row>
    <row r="200" spans="1:14" x14ac:dyDescent="0.25">
      <c r="H200" s="21"/>
      <c r="I200" s="21"/>
      <c r="J200" s="21"/>
      <c r="K200" s="21"/>
      <c r="L200" s="21"/>
      <c r="M200" s="21"/>
      <c r="N200" s="21"/>
    </row>
  </sheetData>
  <autoFilter ref="A12:J198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F16" sqref="F16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7"/>
      <c r="D1" s="17"/>
      <c r="E1" s="17"/>
      <c r="F1" s="120" t="str">
        <f>'Приморский край'!F1:G5</f>
        <v>Приложение N 4
к приказу ФАС России
от 08.12.2022 N 960/22
Форма 6</v>
      </c>
      <c r="G1" s="121"/>
    </row>
    <row r="2" spans="1:11" ht="15" customHeight="1" x14ac:dyDescent="0.25">
      <c r="C2" s="122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ИЮНЬ 2025 года
</v>
      </c>
      <c r="D2" s="123"/>
      <c r="E2" s="124"/>
      <c r="F2" s="121"/>
      <c r="G2" s="121"/>
    </row>
    <row r="3" spans="1:11" ht="15" customHeight="1" x14ac:dyDescent="0.25">
      <c r="C3" s="125"/>
      <c r="D3" s="126"/>
      <c r="E3" s="127"/>
      <c r="F3" s="121"/>
      <c r="G3" s="121"/>
    </row>
    <row r="4" spans="1:11" ht="15" customHeight="1" x14ac:dyDescent="0.25">
      <c r="C4" s="125"/>
      <c r="D4" s="126"/>
      <c r="E4" s="127"/>
      <c r="F4" s="121"/>
      <c r="G4" s="121"/>
    </row>
    <row r="5" spans="1:11" ht="15" customHeight="1" x14ac:dyDescent="0.25">
      <c r="C5" s="125"/>
      <c r="D5" s="126"/>
      <c r="E5" s="127"/>
      <c r="F5" s="121"/>
      <c r="G5" s="121"/>
      <c r="J5" s="115" t="s">
        <v>297</v>
      </c>
      <c r="K5" s="115" t="s">
        <v>298</v>
      </c>
    </row>
    <row r="6" spans="1:11" ht="15" customHeight="1" x14ac:dyDescent="0.25">
      <c r="C6" s="125"/>
      <c r="D6" s="126"/>
      <c r="E6" s="127"/>
    </row>
    <row r="7" spans="1:11" ht="15" customHeight="1" x14ac:dyDescent="0.25">
      <c r="C7" s="128"/>
      <c r="D7" s="129"/>
      <c r="E7" s="130"/>
      <c r="J7" s="4">
        <f>SUBTOTAL(9,E13:E15)*1000</f>
        <v>178.14500000000004</v>
      </c>
      <c r="K7" s="4">
        <f>SUBTOTAL(9,F13:F15)*1000</f>
        <v>162.29400000000001</v>
      </c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45809</v>
      </c>
      <c r="C9" s="17"/>
      <c r="D9" s="17"/>
      <c r="E9" s="17"/>
      <c r="F9" s="131"/>
      <c r="G9" s="132"/>
    </row>
    <row r="10" spans="1:11" hidden="1" x14ac:dyDescent="0.25">
      <c r="C10" s="18"/>
      <c r="D10" s="18"/>
      <c r="E10" s="20">
        <f>SUBTOTAL(9,(E13:E13))*1000</f>
        <v>163.59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J11" s="115"/>
      <c r="K11" s="115"/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J12" s="115"/>
      <c r="K12" s="115"/>
    </row>
    <row r="13" spans="1:11" ht="22.5" x14ac:dyDescent="0.25">
      <c r="A13" s="80" t="s">
        <v>15</v>
      </c>
      <c r="B13" s="49" t="s">
        <v>16</v>
      </c>
      <c r="C13" s="50" t="s">
        <v>17</v>
      </c>
      <c r="D13" s="29" t="s">
        <v>11</v>
      </c>
      <c r="E13" s="51">
        <v>0.16359000000000001</v>
      </c>
      <c r="F13" s="8">
        <v>0.16229400000000002</v>
      </c>
      <c r="G13" s="8">
        <f>E13-F13</f>
        <v>1.2959999999999916E-3</v>
      </c>
      <c r="I13" s="95"/>
      <c r="J13" s="95"/>
      <c r="K13" s="96"/>
    </row>
    <row r="14" spans="1:11" ht="22.5" x14ac:dyDescent="0.25">
      <c r="A14" s="80" t="s">
        <v>15</v>
      </c>
      <c r="B14" s="49" t="s">
        <v>478</v>
      </c>
      <c r="C14" s="50" t="s">
        <v>17</v>
      </c>
      <c r="D14" s="29" t="s">
        <v>230</v>
      </c>
      <c r="E14" s="51">
        <v>1.4555E-2</v>
      </c>
      <c r="F14" s="8">
        <v>0</v>
      </c>
      <c r="G14" s="8">
        <f t="shared" ref="G14:G15" si="0">E14-F14</f>
        <v>1.4555E-2</v>
      </c>
      <c r="I14" s="95"/>
      <c r="J14" s="95"/>
      <c r="K14" s="96"/>
    </row>
    <row r="15" spans="1:11" x14ac:dyDescent="0.25">
      <c r="A15" s="80" t="s">
        <v>15</v>
      </c>
      <c r="B15" s="49" t="s">
        <v>479</v>
      </c>
      <c r="C15" s="50" t="s">
        <v>17</v>
      </c>
      <c r="D15" s="29" t="s">
        <v>11</v>
      </c>
      <c r="E15" s="51">
        <v>0</v>
      </c>
      <c r="F15" s="8">
        <v>0</v>
      </c>
      <c r="G15" s="8">
        <f t="shared" si="0"/>
        <v>0</v>
      </c>
      <c r="I15" s="95"/>
      <c r="J15" s="95"/>
      <c r="K15" s="96"/>
    </row>
    <row r="16" spans="1:11" s="22" customFormat="1" x14ac:dyDescent="0.25">
      <c r="A16" s="63" t="s">
        <v>134</v>
      </c>
      <c r="B16" s="23"/>
      <c r="C16" s="23"/>
      <c r="D16" s="23"/>
      <c r="E16" s="24">
        <f>SUM(E13:E15)</f>
        <v>0.17814500000000003</v>
      </c>
      <c r="F16" s="24">
        <f t="shared" ref="F16:G16" si="1">SUM(F13:F15)</f>
        <v>0.16229400000000002</v>
      </c>
      <c r="G16" s="24">
        <f t="shared" si="1"/>
        <v>1.585099999999999E-2</v>
      </c>
      <c r="I16" s="104"/>
      <c r="J16" s="104"/>
      <c r="K16" s="104"/>
    </row>
    <row r="17" spans="10:11" x14ac:dyDescent="0.25">
      <c r="J17" s="21"/>
      <c r="K17" s="21"/>
    </row>
    <row r="18" spans="10:11" x14ac:dyDescent="0.25">
      <c r="J18" s="21"/>
      <c r="K18" s="21"/>
    </row>
  </sheetData>
  <autoFilter ref="A12:K16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2026-01-14T04:42:32Z</dcterms:modified>
</cp:coreProperties>
</file>