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5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край'!$A$12:$H$45</definedName>
    <definedName name="_xlnm._FilterDatabase" localSheetId="0" hidden="1">'Приморский край'!$A$12:$G$78</definedName>
    <definedName name="_xlnm._FilterDatabase" localSheetId="2" hidden="1">'Хабаровский край'!$A$12:$J$294</definedName>
    <definedName name="_xlnm.Print_Area" localSheetId="3">'Амурская область'!$A$1:$G$16</definedName>
    <definedName name="_xlnm.Print_Area" localSheetId="1">'Камчатский край'!$A$1:$G$45</definedName>
    <definedName name="_xlnm.Print_Area" localSheetId="0">'Приморский край'!$A$1:$G$78</definedName>
    <definedName name="_xlnm.Print_Area" localSheetId="2">'Хабаровский край'!$A$1:$G$295</definedName>
  </definedNames>
  <calcPr calcId="152511"/>
</workbook>
</file>

<file path=xl/calcChain.xml><?xml version="1.0" encoding="utf-8"?>
<calcChain xmlns="http://schemas.openxmlformats.org/spreadsheetml/2006/main">
  <c r="J10" i="9" l="1"/>
  <c r="J14" i="9" l="1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13" i="9"/>
  <c r="L44" i="7" l="1"/>
  <c r="G72" i="6" l="1"/>
  <c r="K7" i="10" l="1"/>
  <c r="J7" i="10"/>
  <c r="F16" i="10" l="1"/>
  <c r="E16" i="10"/>
  <c r="G14" i="10"/>
  <c r="G15" i="10"/>
  <c r="G43" i="7" l="1"/>
  <c r="K10" i="6"/>
  <c r="G74" i="6" l="1"/>
  <c r="E45" i="7" l="1"/>
  <c r="F45" i="7"/>
  <c r="G42" i="7"/>
  <c r="M11" i="7" l="1"/>
  <c r="G66" i="6" l="1"/>
  <c r="G67" i="6"/>
  <c r="G68" i="6"/>
  <c r="G69" i="6"/>
  <c r="G70" i="6"/>
  <c r="G71" i="6"/>
  <c r="K11" i="7" l="1"/>
  <c r="G44" i="7"/>
  <c r="I10" i="6" l="1"/>
  <c r="I10" i="9" l="1"/>
  <c r="F295" i="9"/>
  <c r="E295" i="9"/>
  <c r="G40" i="7" l="1"/>
  <c r="F78" i="6" l="1"/>
  <c r="G73" i="6"/>
  <c r="G75" i="6"/>
  <c r="G76" i="6"/>
  <c r="G77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5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21" i="9" l="1"/>
  <c r="E78" i="6" l="1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E10" i="10"/>
  <c r="G295" i="9" l="1"/>
  <c r="G78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15" authorId="0" shapeId="0">
      <text>
        <r>
          <rPr>
            <b/>
            <sz val="9"/>
            <color indexed="81"/>
            <rFont val="Tahoma"/>
            <charset val="1"/>
          </rPr>
          <t>договор эксплуатации котельной -     до 10.05.2025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<sst xmlns="http://schemas.openxmlformats.org/spreadsheetml/2006/main" count="1286" uniqueCount="700">
  <si>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</si>
  <si>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</si>
  <si>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</si>
  <si>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</si>
  <si>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</si>
  <si>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</si>
  <si>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</si>
  <si>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</si>
  <si>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</si>
  <si>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</si>
  <si>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</si>
  <si>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</si>
  <si>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</si>
  <si>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</si>
  <si>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</si>
  <si>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</si>
  <si>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</si>
  <si>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</si>
  <si>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</si>
  <si>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</si>
  <si>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</si>
  <si>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</si>
  <si>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</si>
  <si>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</si>
  <si>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</si>
  <si>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</si>
  <si>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</si>
  <si>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</si>
  <si>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АО "Исток"</t>
  </si>
  <si>
    <t>Индивидуальный предприниматель Бриц Наталья Викторовна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</si>
  <si>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</si>
  <si>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</si>
  <si>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>Хабаровский край, р-н. им. Лазо, рп. Переяславка, ул. Клубная 74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</si>
  <si>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</si>
  <si>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</si>
  <si>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</si>
  <si>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</si>
  <si>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АО "Дакгомз"</t>
  </si>
  <si>
    <t>Индивидуальный предприниматель Акулов Александр Николаевич</t>
  </si>
  <si>
    <t>г.Комсомольск-на-Амуре, ул.Партизанская, д. 13, офис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</si>
  <si>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</si>
  <si>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</si>
  <si>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Кирей Яна Александровна</t>
  </si>
  <si>
    <t>Индивидуальный предприниматель Кузнецов Егор Александрович</t>
  </si>
  <si>
    <t>Индивидуальный предприниматель Лазаренко Елена Анатольевна</t>
  </si>
  <si>
    <t>Индивидуальный предприниматель Синицын Игорь Эдуардович</t>
  </si>
  <si>
    <t>Индивидуальный предприниматель Тиара Ника Александровна</t>
  </si>
  <si>
    <t>г.Комсомольск-на-Амуре, пр.Первостроителей 20, кафе "Мясная деревня"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</si>
  <si>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</si>
  <si>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Лазаренко Екатерина Алексеевна</t>
  </si>
  <si>
    <t>МУП "Теплоцентраль"</t>
  </si>
  <si>
    <t>Общество ограниченной ответственности "Агрокомплекс Восток"</t>
  </si>
  <si>
    <t>Общество ограниченной ответственности "Джакузи"</t>
  </si>
  <si>
    <t>Общество ограниченной ответственности "Эстетика"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</si>
  <si>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</si>
  <si>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</si>
  <si>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</si>
  <si>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</si>
  <si>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</si>
  <si>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</si>
  <si>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</si>
  <si>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</si>
  <si>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</si>
  <si>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</si>
  <si>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</si>
  <si>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Потребительский Гаражно-строительный кооператив "СФЕРА"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</si>
  <si>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</si>
  <si>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</si>
  <si>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</si>
  <si>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</si>
  <si>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</si>
  <si>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</si>
  <si>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</si>
  <si>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</si>
  <si>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</si>
  <si>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</si>
  <si>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</si>
  <si>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</si>
  <si>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</si>
  <si>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</si>
  <si>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</si>
  <si>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</si>
  <si>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</si>
  <si>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</si>
  <si>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</si>
  <si>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</si>
  <si>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</si>
  <si>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</si>
  <si>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</si>
  <si>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</si>
  <si>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</si>
  <si>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</si>
  <si>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</si>
  <si>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</si>
  <si>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</si>
  <si>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</si>
  <si>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</si>
  <si>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</si>
  <si>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</si>
  <si>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</si>
  <si>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</si>
  <si>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</si>
  <si>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</si>
  <si>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</si>
  <si>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</si>
  <si>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</si>
  <si>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</si>
  <si>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</si>
  <si>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</si>
  <si>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</si>
  <si>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</si>
  <si>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</si>
  <si>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</si>
  <si>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</si>
  <si>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</si>
  <si>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</si>
  <si>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</si>
  <si>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</si>
  <si>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</si>
  <si>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</si>
  <si>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</si>
  <si>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</si>
  <si>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</si>
  <si>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</si>
  <si>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</si>
  <si>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</si>
  <si>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«Специализированный застройщик «Да! Девелопмент»</t>
  </si>
  <si>
    <t>ООО «Яшма»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</si>
  <si>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</si>
  <si>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</si>
  <si>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</si>
  <si>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</si>
  <si>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</si>
  <si>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</si>
  <si>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</si>
  <si>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</si>
  <si>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</si>
  <si>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</si>
  <si>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</si>
  <si>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</si>
  <si>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</si>
  <si>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</si>
  <si>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</si>
  <si>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</si>
  <si>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</si>
  <si>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</si>
  <si>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</si>
  <si>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</si>
  <si>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</si>
  <si>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</si>
  <si>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</si>
  <si>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</si>
  <si>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</si>
  <si>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</si>
  <si>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</si>
  <si>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</si>
  <si>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</si>
  <si>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</si>
  <si>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</si>
  <si>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Хабаровский р-он, с. Сосновка, 14 км Владивостокского шоссе, кадастровый номер земельного участка 24:17:0601402:99</t>
  </si>
  <si>
    <t>Хабаровский край, г. Комсомольск-на-Амуре, пр-кт. Копылова, д. 48, корп. 3</t>
  </si>
  <si>
    <t>г. Хабаровск, ул. Автобусная, д. 75</t>
  </si>
  <si>
    <t>г. Хабаровск, ул. Рокоссовского 37а</t>
  </si>
  <si>
    <t>Хабаровский край, Комсомольск-на-Амре, ул. Павловского, 16, Литер З, Литер И</t>
  </si>
  <si>
    <t>г. Хабаровск, ул. Суворова 60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</si>
  <si>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</si>
  <si>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</si>
  <si>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Донская, 2а, к11</t>
  </si>
  <si>
    <t>Е Хабаровский край, район им. Лазо, с. Могилевка, ул. Советская, 22 "Д"</t>
  </si>
  <si>
    <t>Хабаровский р-он, с. Ильинка, ул. Совхозная 2-я, 1/1</t>
  </si>
  <si>
    <t>г. Хабаровск, проезд Воронежский 12 лит. П</t>
  </si>
  <si>
    <t>г. Хабаровск, ул. Металистов 1а</t>
  </si>
  <si>
    <t>Хабаровский край, р-н Солнечный, п. Солнечный, «Ремонтно-механические мастерские»</t>
  </si>
  <si>
    <t>г. Хабаровск, пер. Промышленный, д. 8А</t>
  </si>
  <si>
    <t>АО "Оловянная рудная компания"</t>
  </si>
  <si>
    <t>Громилина Лариса Юрьевна</t>
  </si>
  <si>
    <t>Индивидуальный предприниматель  Блюм Дмитрий Вячеславович</t>
  </si>
  <si>
    <t>Индивидуальный предприниматель Бенда Владимир Андреевич</t>
  </si>
  <si>
    <t>Индивидуальный предприниматель Бухарин Руслан Александрович</t>
  </si>
  <si>
    <t>Индивидуальный предприниматель Вышинский Сергей Ильич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</si>
  <si>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</si>
  <si>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</si>
  <si>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>Индивидуальный предприниматель Зимин Сергей Игоревич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</si>
  <si>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</si>
  <si>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</si>
  <si>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</si>
  <si>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</si>
  <si>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>Индивидуальный предприниматель Метелева Анастасия Михайловна</t>
  </si>
  <si>
    <t>Индивидуальный предприниматель Опейкин Евгений Валерьевич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</si>
  <si>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</si>
  <si>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</si>
  <si>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</si>
  <si>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</si>
  <si>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</si>
  <si>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Чепак Владимир Геннадьевич</t>
  </si>
  <si>
    <t>Общество ограниченной ответственности "Чалба"</t>
  </si>
  <si>
    <t>ООО "Логпост"</t>
  </si>
  <si>
    <t>ООО "Производственное предприятие "Краснореченское"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</si>
  <si>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</si>
  <si>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</si>
  <si>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</si>
  <si>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</si>
  <si>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ООО «СервисСтандарт»</t>
  </si>
  <si>
    <t>ООО «Эдельвейс»</t>
  </si>
  <si>
    <t>ООО «ЭНКИ-ДВ»</t>
  </si>
  <si>
    <t>Рейдало Сергей Борисович</t>
  </si>
  <si>
    <t>ТСЖ "Комфорт ДВ"</t>
  </si>
  <si>
    <t>ООО "Технострой"</t>
  </si>
  <si>
    <t>Общество с ограниченной ответственностью «Пирамида»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</si>
  <si>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</si>
  <si>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</si>
  <si>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</si>
  <si>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</si>
  <si>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</si>
  <si>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</si>
  <si>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</si>
  <si>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</si>
  <si>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</si>
  <si>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</si>
  <si>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</si>
  <si>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</si>
  <si>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</si>
  <si>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</si>
  <si>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ООО "СТОМИНДУСТРИЯ"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</si>
  <si>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</si>
  <si>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</si>
  <si>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г. Елизово</t>
  </si>
  <si>
    <t>г. Уссурийск</t>
  </si>
  <si>
    <t>г. Спасск-Дальний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</si>
  <si>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</si>
  <si>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</si>
  <si>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</si>
  <si>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</si>
  <si>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</si>
  <si>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</si>
  <si>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</si>
  <si>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</si>
  <si>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</si>
  <si>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</si>
  <si>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</si>
  <si>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</si>
  <si>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</si>
  <si>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</si>
  <si>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</si>
  <si>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</si>
  <si>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</si>
  <si>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</si>
  <si>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Индивидуальный предприниматель Милованов Дмитрий Геннадьевич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</si>
  <si>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</si>
  <si>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</si>
  <si>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</si>
  <si>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</si>
  <si>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</si>
  <si>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</si>
  <si>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</si>
  <si>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</si>
  <si>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</si>
  <si>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</si>
  <si>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</si>
  <si>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</si>
  <si>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</si>
  <si>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</si>
  <si>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</si>
  <si>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</si>
  <si>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</si>
  <si>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</si>
  <si>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</si>
  <si>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</si>
  <si>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</si>
  <si>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</si>
  <si>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</si>
  <si>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</si>
  <si>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</si>
  <si>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</si>
  <si>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</si>
  <si>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</si>
  <si>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</si>
  <si>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</si>
  <si>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</si>
  <si>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</si>
  <si>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</si>
  <si>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</si>
  <si>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</si>
  <si>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</si>
  <si>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Уссурийск) с. Михайловка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</si>
  <si>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</si>
  <si>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</si>
  <si>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</si>
  <si>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</si>
  <si>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</si>
  <si>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</si>
  <si>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</si>
  <si>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</si>
  <si>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</si>
  <si>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</si>
  <si>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</si>
  <si>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</si>
  <si>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</si>
  <si>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</si>
  <si>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</si>
  <si>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</si>
  <si>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</si>
  <si>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</si>
  <si>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</si>
  <si>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</si>
  <si>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ООО "Мерси трейд"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</si>
  <si>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</si>
  <si>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</si>
  <si>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</si>
  <si>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</si>
  <si>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</si>
  <si>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</si>
  <si>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</si>
  <si>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</si>
  <si>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</si>
  <si>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</si>
  <si>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</si>
  <si>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</si>
  <si>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</si>
  <si>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</si>
  <si>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</si>
  <si>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</si>
  <si>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</si>
  <si>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</si>
  <si>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</si>
  <si>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</si>
  <si>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</si>
  <si>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</si>
  <si>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</si>
  <si>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</si>
  <si>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</si>
  <si>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</si>
  <si>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</si>
  <si>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</si>
  <si>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</si>
  <si>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</si>
  <si>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</si>
  <si>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</si>
  <si>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</si>
  <si>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</si>
  <si>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</si>
  <si>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</si>
  <si>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</si>
  <si>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</si>
  <si>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</si>
  <si>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</si>
  <si>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</si>
  <si>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</si>
  <si>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</si>
  <si>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</si>
  <si>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</si>
  <si>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</si>
  <si>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</si>
  <si>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</si>
  <si>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</si>
  <si>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</si>
  <si>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</si>
  <si>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</si>
  <si>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</si>
  <si>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</si>
  <si>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</si>
  <si>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</si>
  <si>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Узел учета «Универсальный склад в Индустриальном парке «Авангард»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</si>
  <si>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</si>
  <si>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ООО «Подрядчик»</t>
  </si>
  <si>
    <t>ИП Стукова Н.А. (логистический центр)</t>
  </si>
  <si>
    <t>ИП Стукова Н.А.</t>
  </si>
  <si>
    <t>АО «КРОКУС»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</si>
  <si>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</si>
  <si>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</si>
  <si>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</si>
  <si>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</si>
  <si>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</si>
  <si>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</si>
  <si>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</si>
  <si>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</si>
  <si>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План</t>
  </si>
  <si>
    <t>Факт</t>
  </si>
  <si>
    <t>ИП Заровняева Н.А. (Котельная) (ГРС Елизово) г. Елизово, ул. Набережная, д. 1</t>
  </si>
  <si>
    <t>ИП Заровняева Н.А.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</si>
  <si>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27:17:0329204:4427 (Складской комплекс)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</si>
  <si>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27:17:0329204:4426 (Распределительный центр)</t>
  </si>
  <si>
    <t>Тепловые сети (г. Хабаровск, ул. Мельничная, 27а)</t>
  </si>
  <si>
    <t>Котельная с. Бычиха, ул. Партизанская, 14-а</t>
  </si>
  <si>
    <t>"Котельная село Краснореченское" (Хабаровский р-н, с. Краснореченское, ул. Почтовая, 9)</t>
  </si>
  <si>
    <t>"Котельная село Рощино" (Хабаровский р-н, с. Рощино, ул. Юбилейная, 9а)</t>
  </si>
  <si>
    <t>Хабаровский р-он, с. Сосновка, ул. Шоссейная, 5</t>
  </si>
  <si>
    <t>Население ХБР1</t>
  </si>
  <si>
    <t>г. Хабаровск , ул. Металистов 24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</si>
  <si>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</si>
  <si>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</si>
  <si>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Группа малоэтажных жилых домов блокированной застройки по ул. Лазо в г. Хабаровске 1 и 2 этап застройки</t>
  </si>
  <si>
    <t>г. Хабаровск, «Группа жилых домов по Воронежскому шоссе в Краснофлотском районе» г. Хабаровск, Трехгорная 106/4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</si>
  <si>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</si>
  <si>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</si>
  <si>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</si>
  <si>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Население ХБР3</t>
  </si>
  <si>
    <t>г. Хабаровск, ул. Алексеевская, 64</t>
  </si>
  <si>
    <t>г. Хабаровск, ул. Крещенская, 2</t>
  </si>
  <si>
    <t>г. Хабаровск, ул. Быстринская д.19</t>
  </si>
  <si>
    <t>Хабаровский край, район им. Лазо, р.п. Переяславка 2, ул. Авиаторов 5</t>
  </si>
  <si>
    <t>Хабаровский край, район им. Лазо, р.п. Хор, пер. Степной, 10 Котельная №1 Центральная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</si>
  <si>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</si>
  <si>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</si>
  <si>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Переяславка, ул. Центральная, 19 "А"</t>
  </si>
  <si>
    <t>"Амурсталь-центр" пос. Переяславка</t>
  </si>
  <si>
    <t>Население ХОР</t>
  </si>
  <si>
    <t>Хабаровский край, р-он Вяземский, с. Садовое, ул. Мира, 8б</t>
  </si>
  <si>
    <t>Хабаровский край, р-он Вяземский с. Отрадное, ул. Новая, 1а</t>
  </si>
  <si>
    <t>г. Вяземский, ул. Коммунистическая, 10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</si>
  <si>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</si>
  <si>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</si>
  <si>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</si>
  <si>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</si>
  <si>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г. Комсомольск-на-Амуре, ул. Радищева , 2</t>
  </si>
  <si>
    <t>Население КМС-1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</si>
  <si>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</si>
  <si>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</si>
  <si>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Население ГРС Солнечный</t>
  </si>
  <si>
    <t>Хурба (Комсомольский р-н, с. Хурба, ул. Гайдара, 13)</t>
  </si>
  <si>
    <t>Население ГРС Хурба</t>
  </si>
  <si>
    <t>Население ГРС Эльбан</t>
  </si>
  <si>
    <t>Население ГРС Амурск</t>
  </si>
  <si>
    <t>Де-Кастри "ТЭЦ" (Ульчский р-н, п. Де-Кастри, Советская, 3Б)</t>
  </si>
  <si>
    <t>Население ГРС Де-Кастри</t>
  </si>
  <si>
    <t>Котельная №4 "Тепло-Лазарев" (Николаевский р-н, п. Лазарев, нефтепровод по ул. Советская)</t>
  </si>
  <si>
    <t>Газопоршневая станция (Николаевский р-н, п. Лазарев, ул. Советская, 4б)</t>
  </si>
  <si>
    <t>2 с. Красное, расположенная по адресу Хабаровский край, Николаевский район, с. Красное, ул. Амурская 9 б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</si>
  <si>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</si>
  <si>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1 Котельная №1 с. Красное, расположенная по адресу Хабаровский край, Николаевский район, с. Красное, ул. Советская 45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</si>
  <si>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</si>
  <si>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</si>
  <si>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</si>
  <si>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</si>
  <si>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Шелтэк (Комсомольский р-н, п. Ягодный, ул. Набережная, 5А)</t>
  </si>
  <si>
    <t>Население ГРС Ягодный</t>
  </si>
  <si>
    <t>Население ГРС Бельго</t>
  </si>
  <si>
    <t>г. Комсомольск-на-Амуре, пр. Московский, д.30, корп.2, кв. 1</t>
  </si>
  <si>
    <t>г. Комсомольск-на-Амуре  ул. Павловского, д. 2/2</t>
  </si>
  <si>
    <t>г. Комсомольск-на-Амуре, Океанская ул., южнее микрорайона № 6, 5 го жилого р-на Мылки</t>
  </si>
  <si>
    <t>г.Комсомольск-на-Амуре, ул.Гаражная 2 литер Ж</t>
  </si>
  <si>
    <t>г. Комсомольск-на-Амуре,  ул. Павловского,19, литер "И"</t>
  </si>
  <si>
    <t>г.Комсомольск-на-Амуре, ул. Ленина 49, ресторан "Графъ"</t>
  </si>
  <si>
    <t>п. Солнечный ул. Ленина, д.23 А. (Лит А) пом. 2</t>
  </si>
  <si>
    <t>п. Солнечный ул.Ленина, д.28 А, Пом. 1 (1-19)</t>
  </si>
  <si>
    <t>г.Комсомольск-на-Амуре, ул.Вокзальная 10, склад №14</t>
  </si>
  <si>
    <t>г. Комсомольск-на-Амуре,  Октябрьский пр., д. 36 магазин "Атланта"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</si>
  <si>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</si>
  <si>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</si>
  <si>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переулок Островского , д. 43/2</t>
  </si>
  <si>
    <t>г. Комсомольск-на-Амуре, ул. Лесная 24</t>
  </si>
  <si>
    <t>г. Комсомольск-на-Амуре, пр.Ленина 1/4</t>
  </si>
  <si>
    <t>г. Комсомольск-на-Амуре,  Вокзальная ул., д. 34. магазин "СтройУспех"</t>
  </si>
  <si>
    <t>г. Комсомольск-на-Амуре,  ул. Хабаровская, 47 (Гостиница)</t>
  </si>
  <si>
    <t>г. Комсомольск-на-Амуре,  ул. Путейская, 26а</t>
  </si>
  <si>
    <t>г. Комсомольск-на-Амуре, ул. Амурская 2, корпус 2 (магазин)</t>
  </si>
  <si>
    <t>п. Солнечный, ул. Лесная, 7Л</t>
  </si>
  <si>
    <t>с. Черный мыс; ул. Ключевая 12</t>
  </si>
  <si>
    <t>г. Комсомольск-на-Амуре,  Севастопольская ул., д. 25/2</t>
  </si>
  <si>
    <t>г. Комсомольск-на-Амуре, ул. Гамарника 22 (магазин «Белая Русь»)</t>
  </si>
  <si>
    <t>г.Комсомольск-на-Амуре, пр-т  Мира 15 (Гостиница "Амур")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</si>
  <si>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</si>
  <si>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</si>
  <si>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</si>
  <si>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п. Солнечный, ул Ленина 23А (кафе)</t>
  </si>
  <si>
    <t>п. Солнечный, ул Парковая 9 (спортзал)</t>
  </si>
  <si>
    <t>г. Комсомольск-на-Амуре, ул. Гаражная, 123, м-н "Метэкс"</t>
  </si>
  <si>
    <t>г. Комсомольск-на-Амуре, ул.Лесозаводская 4, литер С</t>
  </si>
  <si>
    <t>г. Комсомольск-на-Амуре  пр-т Первостроителей, 15, Тепло</t>
  </si>
  <si>
    <t>г. Комсомольск-на-Амуре, ул. Сидоренко, 19 (пекарня)</t>
  </si>
  <si>
    <t>п.Бельго ул.70 лет Победы, 15</t>
  </si>
  <si>
    <t>г. Комсомольск-на-Амуре, ул. Гаражная, 2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</si>
  <si>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</si>
  <si>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</si>
  <si>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Гаражная ул., д. 121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</si>
  <si>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</si>
  <si>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</si>
  <si>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</si>
  <si>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</si>
  <si>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  
Лесная 2 (стоматологическая клиника).</t>
  </si>
  <si>
    <t>г. Комсомольск-на-Амуре,  Ленина пр., д. 30, корп.2</t>
  </si>
  <si>
    <t>г. Комсомольск-на-Амуре, ул. Щорса, 91 (пекарня)</t>
  </si>
  <si>
    <t>г.Комсомольск-на-Амуре, ул. Павловского, д. 19</t>
  </si>
  <si>
    <t>г. Комсомольск-на-Амуре,  Машинная ул., д. 28</t>
  </si>
  <si>
    <t>г. Комсомольск-на-Амуре, ул. Чапаева, д. 14</t>
  </si>
  <si>
    <t>п. Ягодный,  ул. Школьная д. 4, магазин "Ягодка"</t>
  </si>
  <si>
    <t>г. Комсомольск-на-Амуре, пр. Победы  75</t>
  </si>
  <si>
    <t>г. Комсомольск-на-Амуре, ул. Лесозаводская 6</t>
  </si>
  <si>
    <t>г. Комсомольск-на-Амуре,  ул.Молодогвардейская, 20</t>
  </si>
  <si>
    <t>г. Комсомольск-на-Амуре,  Павловского ул., д. 19, котельная 4</t>
  </si>
  <si>
    <t>п. Горный, ул Ленина 17,  "Горный родник", котельная 7</t>
  </si>
  <si>
    <t>г. Комсомольск-на-Амуре, ул. Севастопольская  на расстоянии 50 м. от пересечения с Волочаевским шоссе</t>
  </si>
  <si>
    <t>г. Комсомольск-на-Амуре, ул. Гаражная 2, часть №10 здания, литера А (производственная база)</t>
  </si>
  <si>
    <t>г.Комсомольск-на-Амуре, ул.Вокзальная, д. 10 (кафе)</t>
  </si>
  <si>
    <t>г. Комсомольск-на-Амуре, 
ул. Гаражная в 50-ти метрах от пересечения с Комшоссе</t>
  </si>
  <si>
    <t>г.Комсомольск-на-Амуре, пр-кт Победы, д  75 (магазин)</t>
  </si>
  <si>
    <t>г.Комсомольск-на-Амуре, ул Копылова, д. 50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</si>
  <si>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</si>
  <si>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г. Комсомольск-на-Амуре, ул. Гагарина, 17/5, Лит. А</t>
  </si>
  <si>
    <t>Хабаровский край, Ульчский район, п. Де-Кастри, ул.Горная 6-А</t>
  </si>
  <si>
    <t>Точка подключения: Хабаровский край, г. Комсомольск-на-Амуре, ул. Гамарника</t>
  </si>
  <si>
    <t>Хабаровский край, г Комсомольск-на-Амуре, ул. Советская, д.2 корп. 2 (мини отель "Чайка")</t>
  </si>
  <si>
    <t>Хабаровский край, г. Комсомольск-на-Амуре, ш. Северное, д. 1 корп. 5</t>
  </si>
  <si>
    <t>г. Комсомольск-на-Амуре, ул. Лесная 44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</si>
  <si>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</si>
  <si>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</si>
  <si>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Амурск, ул. Западное шоссе, 34</t>
  </si>
  <si>
    <t>п. Солнечный, ул. Ленина, д. 28, пом 1</t>
  </si>
  <si>
    <t>Хабаровский край, г. Комсомольск-на-Амуре, ул. Лазо, д. 87</t>
  </si>
  <si>
    <t>г. Комсомольск-на-Амуре,  ул. Кирова 46,</t>
  </si>
  <si>
    <t>г. Комсомольск-на-Амуре, ул. Кирова, д.46</t>
  </si>
  <si>
    <t>Ленинградская, 23А</t>
  </si>
  <si>
    <t>с. Воронежское-3, Кленовая, 5</t>
  </si>
  <si>
    <t>п. Переяславка, ул. Октябрьская 26</t>
  </si>
  <si>
    <t>п. Переяславка, ул. Первомайская 4</t>
  </si>
  <si>
    <t>г. Хабаровск, ул. Кола Бельды, 1</t>
  </si>
  <si>
    <t>Переяс, Ленина, 43</t>
  </si>
  <si>
    <t>Хор, Ленина, 1</t>
  </si>
  <si>
    <t>К.Маркса, 144Б</t>
  </si>
  <si>
    <t>ТЦ "Ангар" Хабаровский край, р.п. Переясловка, ул. Индустриальная, 15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</si>
  <si>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</si>
  <si>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</si>
  <si>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</si>
  <si>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с. Казакевичево, ул. Новожилова, д.13</t>
  </si>
  <si>
    <t>с. Казакевичево, ул. Новожилова, д.2</t>
  </si>
  <si>
    <t>682920, Хабаровский край, район им. Лазо, п. Хор, ул. Советская 8А</t>
  </si>
  <si>
    <t>г. Хабаровск, ул. Совхозная дом строит № 1.36</t>
  </si>
  <si>
    <t>Хабаровский край, ТОСЭР Хабаровск площадка Ракитное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</si>
  <si>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</si>
  <si>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</si>
  <si>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</si>
  <si>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</si>
  <si>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г. Хабаровск, ул. Карла-Маркса, 144</t>
  </si>
  <si>
    <t>г. Хабаровск, ул. Промывочная 15В (Административное здание)</t>
  </si>
  <si>
    <t>680011, г. Хабаровск, ул. Джамбула, д. 98</t>
  </si>
  <si>
    <t>г. Хабаровск, ул. Карла-Маркса 109/3</t>
  </si>
  <si>
    <t>Хабаровский край, р-н им. Лазо, рп. Переясловка, ул. Индустриальная, 19</t>
  </si>
  <si>
    <t>Хабаровский край, г. Вяземский, ул. Коваля, д.71, Гараж с административным корпусом</t>
  </si>
  <si>
    <t>Хабаровский край, г. Хабаровск, ул. Виноградная, 15</t>
  </si>
  <si>
    <t>Общество с ограниченной ответственностью «СП «Ракитное»</t>
  </si>
  <si>
    <t>ООО Завод ЖБИ-5</t>
  </si>
  <si>
    <t>ООО "СервисМонтажСтрой"</t>
  </si>
  <si>
    <t>Войсковая часть 6767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</si>
  <si>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</si>
  <si>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</si>
  <si>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</si>
  <si>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</si>
  <si>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</si>
  <si>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</si>
  <si>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«НоваБев Маркет Хабаровск»</t>
  </si>
  <si>
    <t>ООО "Строитель"</t>
  </si>
  <si>
    <t>ООО "Управляющая компания "Территория уюта Юникей"</t>
  </si>
  <si>
    <t>ООО «Мецар»</t>
  </si>
  <si>
    <t>ООО УК "Рассвет"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</si>
  <si>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</si>
  <si>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</si>
  <si>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</si>
  <si>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ООО "Хорский Теплоэнергетик" с. Садовое</t>
  </si>
  <si>
    <t>ООО "Хорский Теплоэнергетик" с. Отрадное</t>
  </si>
  <si>
    <t>Муниципальное бюджетное учреждение дополнительного образования СШ Юниор г. Вяземского</t>
  </si>
  <si>
    <t>Индивидуальный предприниматель Абраменко Абраменко Александр Федорович</t>
  </si>
  <si>
    <t>ООО "Геопроминвест"</t>
  </si>
  <si>
    <t>Автономная некоммерческая организация центр восстановления и развития личности "Зеленый Светофор"</t>
  </si>
  <si>
    <t>Индивидуальный предпринематель Васильев Виктор Сергеевич</t>
  </si>
  <si>
    <t>Барсуков Анатолий Константинович</t>
  </si>
  <si>
    <t>Индивидуальный Александрова Мария Анатольевна</t>
  </si>
  <si>
    <t>Индивидуальный предприниматель Скавинская Мария Петровна</t>
  </si>
  <si>
    <t>Общество с ограниченной ответственностью "ПромАльп ДВ"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</si>
  <si>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</si>
  <si>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</si>
  <si>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Генцель Ада Александровна</t>
  </si>
  <si>
    <t>Индивидуальный предприниматель Герлиц Андрей Васильевич</t>
  </si>
  <si>
    <t>Индивидуальный предприниматель Головырин Евгений Николаевич</t>
  </si>
  <si>
    <t>Индивидуальный предприниматель Кондратенко Яна Константиновна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</si>
  <si>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</si>
  <si>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</si>
  <si>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Некрасов Игорь Николаевич</t>
  </si>
  <si>
    <t>Индивидуальный предприниматель Приходько Владимир Вениаминович</t>
  </si>
  <si>
    <t>Индивидуальный предприниматель Пухов Евгений Викторович</t>
  </si>
  <si>
    <t>Индивидуальный предприниматель Юдичева Светлана Николаевна</t>
  </si>
  <si>
    <t>ИП Мокрушина Василина Антоновна</t>
  </si>
  <si>
    <t>Местная религиозная Община № 1 Церкви Христиан Адвентистов Седьмого Дня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</si>
  <si>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</si>
  <si>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</si>
  <si>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«Сеул»</t>
  </si>
  <si>
    <t>Общество ограниченной ответственности "Альфа-Дент"</t>
  </si>
  <si>
    <t>Общество ограниченной ответственности "Традиция»</t>
  </si>
  <si>
    <t>Общество ограниченной ответственности "Ягодное"</t>
  </si>
  <si>
    <t>Общество ограниченной ответственности «ТЕСТ»</t>
  </si>
  <si>
    <t>Общество ограниченной ответственности «Хэйлунцзян»</t>
  </si>
  <si>
    <t>Физическое лицо Друзь Светлана Ананьевна</t>
  </si>
  <si>
    <t>Физическое лицо Мытник Иван Владимирович</t>
  </si>
  <si>
    <t>Физическое лицо Ткачев Сергей Викторович</t>
  </si>
  <si>
    <t>ИП Даниелян Альберт Андраникович</t>
  </si>
  <si>
    <t>АО "Корпорация развития Дальнего Востока и Арктики"</t>
  </si>
  <si>
    <t>ООО "Дальэнергостройиндустрия"</t>
  </si>
  <si>
    <t>ООО "Норд Си"</t>
  </si>
  <si>
    <t>ООО "Нангмар"</t>
  </si>
  <si>
    <t>Общество ограниченной ответственности "Икар"</t>
  </si>
  <si>
    <t>Глушков Платон Дмитриевич</t>
  </si>
  <si>
    <t>ООО Продэкстра</t>
  </si>
  <si>
    <t>Индивидуальный предпринематель Чижова Анна Михайловна</t>
  </si>
  <si>
    <t>ИП Курлюченко Владимир Викторович</t>
  </si>
  <si>
    <t>ООО "Пэтраулсервис"</t>
  </si>
  <si>
    <t>ООО "Мебель КНАМ"</t>
  </si>
  <si>
    <t>ИП Карпов Олег Олегович</t>
  </si>
  <si>
    <t>Местная религиозная организация Церковь Евангельских Христиан-Баптистов г.Хабаровска</t>
  </si>
  <si>
    <t>ООО "Саната Плюс"</t>
  </si>
  <si>
    <t>ООО "Региональная управляющая компания" Кувшин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</si>
  <si>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</si>
  <si>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</si>
  <si>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</si>
  <si>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Садовская Любовь Михайловна</t>
  </si>
  <si>
    <t>ООО «Первый ЖБИ» Стеллар</t>
  </si>
  <si>
    <t>ООО "Ютар"</t>
  </si>
  <si>
    <t>Индивидуальный предприниматель Круглов Константин Валентинович
Алафа</t>
  </si>
  <si>
    <t>Местная религиозная организация "Хабаровская Евангельско-Христианская Пресвитерианская Церковь"</t>
  </si>
  <si>
    <t>ЦРО «Союз Пресвитерианских церквей Хабаровского края»</t>
  </si>
  <si>
    <t>Общество с ограниченной ответственностью «Водоканал»</t>
  </si>
  <si>
    <t>Местная православная религиозная организация Свято-Елизаветинское сестричество милосердия</t>
  </si>
  <si>
    <t>ХБР1</t>
  </si>
  <si>
    <t>ХБР3</t>
  </si>
  <si>
    <t>ХБР5</t>
  </si>
  <si>
    <t>Вознесенское</t>
  </si>
  <si>
    <t>ХОР</t>
  </si>
  <si>
    <t>Вяземск</t>
  </si>
  <si>
    <t>КМС-1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</si>
  <si>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</si>
  <si>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</si>
  <si>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</si>
  <si>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</si>
  <si>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</si>
  <si>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</si>
  <si>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</si>
  <si>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</si>
  <si>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</si>
  <si>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</si>
  <si>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</si>
  <si>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УПТС АО (Котельная № Раковского) (ГРС Уссурийск) г. Уссурийск,  ул. Московская д. 13</t>
  </si>
  <si>
    <t xml:space="preserve">РУСАГРО-ПРИМОРЬЕ ООО (Дубки-1) (ГРС Уссурийск) </t>
  </si>
  <si>
    <t xml:space="preserve">РУСАГРО-ПРИМОРЬЕ ООО (Дубки-2) (ГРС Уссурийск) </t>
  </si>
  <si>
    <t>Русский минтай ООО (ГРС Артём) с. Вольно-Надеждинское, , тер. ТОР Надеждинская, ул.Центральная, соор.27</t>
  </si>
  <si>
    <t>Примтеплоэнерго КГУП (Котельная №42 с. Летно-Хвалынское)) (ГРС Спасск-Дальний) Лётно-Хвалынское, ул. Первомайская зд.2б</t>
  </si>
  <si>
    <t>ИКС-Фокино ООО (Котельная 1) (ГРС Большой Камень) г. Фокино, ул. Заводская, д.24</t>
  </si>
  <si>
    <t>Желдорреммаш АО (Котельня Уссурийского ЛР) (ГРС Уссурийск) г. Уссурийск, пр-кт Блюхера, д.19</t>
  </si>
  <si>
    <t>ДСК Приморье ООО ООО (ГРС Артём) с.Вольно-Надеждинское, тер. ТОР Надеждинская, ул. Центральная д. 30</t>
  </si>
  <si>
    <t>ЖСК Остров (5-я очередь) (ГРС Владивосток-1) г. Владивосток, остров Русский (в границах ЗУ 25:28:060109:785)</t>
  </si>
  <si>
    <t>ЖСК Остров (1-я очередь) (ГРС Владивосток-1) г. Владивосток, остров Русский (в границах ЗУ 25:28:060109:785)</t>
  </si>
  <si>
    <t>ЖСК Остров (2-я очередь) (ГРС Владивосток-1) г. Владивосток, остров Русский (в границах ЗУ 25:28:060109:785)</t>
  </si>
  <si>
    <t>ООО "ДКС ПРИМОРЬЕ"</t>
  </si>
  <si>
    <t>АО "Желдорреммаш"</t>
  </si>
  <si>
    <t>АО "Уссрийский бальзам"</t>
  </si>
  <si>
    <t>ООО "Никольскъ-Усурийск"</t>
  </si>
  <si>
    <t>МУПВ "Центральный"</t>
  </si>
  <si>
    <t>г. Владивосток (Владивосток Розенталь)</t>
  </si>
  <si>
    <t>КРОКУС АО (АБМК ККБ)</t>
  </si>
  <si>
    <t>ООО «КРДВ Камчатка»</t>
  </si>
  <si>
    <t xml:space="preserve">АО «МАПК(Е)» </t>
  </si>
  <si>
    <t>АО «Камчатэнергосервис»</t>
  </si>
  <si>
    <t>ТЕПЛОИНВЕСТ ООО (котельная № 7, 180 квартал Маслозавод)</t>
  </si>
  <si>
    <t>ТЕПЛОИНВЕСТ ООО (котельная 54 квартал)</t>
  </si>
  <si>
    <t>г. Хабаровск, ул. Промышленная 12Е</t>
  </si>
  <si>
    <t>Хабаровский край, район им. Лазо, р.п. Хор, ул. Менделеего, 34 Котельная №2 мкр. Менделеева</t>
  </si>
  <si>
    <t>Хабаровский край, район им. Лазо, р.п. Хор, ул. Мира, 34, Котельная №3 мкр. Кирпичный</t>
  </si>
  <si>
    <t>Хабаровский край, район им. Лазо, с. Георгиевка, ул. Центральная, 1 "А"</t>
  </si>
  <si>
    <t>г. Комсомольск-на-Амуре, ул. Советская 1 (территория Кнаапо)</t>
  </si>
  <si>
    <t>г.Комсомольск-на-Амуре, ул.Пугачева 89</t>
  </si>
  <si>
    <t>651</t>
  </si>
  <si>
    <t>652</t>
  </si>
  <si>
    <t>"ТЭЦ" Циммермановка (Ульчский р-н, п. Циммермановка, ул. Профсоюзная 25)</t>
  </si>
  <si>
    <t>"ДЭС" Циммермановка (Ульчский р-н, п. Циммермановка, ул. Железнодорожная 2)</t>
  </si>
  <si>
    <t>г. Комсомольск-на-Амуре, ул. Дзержинского, 42/3</t>
  </si>
  <si>
    <t>г. Комсомольск-на-Амуре, Мемориальный комплекс погибшим участникам ВОВ в 1941-1945 гг.», расположенный по ул. Набережной р. Амур</t>
  </si>
  <si>
    <t>г. Комсомольск-на-Амуре, ул. Вокзальная,10 литер И, пом.4</t>
  </si>
  <si>
    <t>Точка подключения: п. Хор, ул. Железнодорожная 71-А (Мебель маркет)</t>
  </si>
  <si>
    <t>682965, Хабаровский край, район имени Лазо, поселок Переясловка, улица Центральная 19</t>
  </si>
  <si>
    <t>ООО «СТРОЙКОНТРОЛЬ»</t>
  </si>
  <si>
    <t>ПАО «ОАК»</t>
  </si>
  <si>
    <t>Муниципальное унитарное предприятие "Спецавтохозяйство"</t>
  </si>
  <si>
    <t>Собственные нужды</t>
  </si>
  <si>
    <t>МУП УМР "Циммермановское ЖКХ"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</si>
  <si>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</si>
  <si>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Индивидуальный предприниматель Воротников Дмитрий Анатольевич</t>
  </si>
  <si>
    <t>Муниципальное Унитарное Топливно-снабженческое предприятие муниципального района имени Лазо</t>
  </si>
  <si>
    <t>ГРС Цимермановка</t>
  </si>
  <si>
    <t>Вечный огонь, г. Уссурийск (ГРС Уссурийск) г. Уссурийск, ул. Краснознаменная, д. 80</t>
  </si>
  <si>
    <t>МБУК «Уссурийский музей»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</si>
  <si>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МАЙ 2025 года
</t>
  </si>
  <si>
    <t>ООО «Экструдированные корма»</t>
  </si>
  <si>
    <t>Индивидуальный предприниматель Боровский Сергей Владимирович</t>
  </si>
  <si>
    <t>Индивидуальный предприниматель Малиновский Анатолий Владимирович</t>
  </si>
  <si>
    <t>Хабаровский край, р-н Хабаровский, в районе 12 км автодороги Ильинка-Ракитное</t>
  </si>
  <si>
    <t>Хабаровский край, пгт. Солнечный, ул. Ленина, д. 27, Газовая котельная Солнечной Обогатительной Фабрики</t>
  </si>
  <si>
    <t>682610, Хабаровский край, п. Эльбан, 2 мкр, д. 26а</t>
  </si>
  <si>
    <t>Котельная №1 "Порт" (Николаевский р-н, п. Лазарев, центральная порт, ул. Набережная19)</t>
  </si>
  <si>
    <t>Котельная №5 "ТУСМ" (Николаевский р-н, п. Лазарев, ТУМС ул. Попова 15Б)</t>
  </si>
  <si>
    <t>681055, Хабаровский край, Комсомольский район, с.Бельго, ул. Школьная, д.1</t>
  </si>
  <si>
    <t>г.Комсомольск-на-Амуре, ул.Вокзальная 10, склад 15</t>
  </si>
  <si>
    <t>г. Комсомольск-на-Амуре,  Павловского ул., д. 16-а. котельная 1</t>
  </si>
  <si>
    <t>п. Де-Кастри, ул. Советская 2К,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</si>
</sst>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44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25" fillId="0" borderId="3" xfId="0" applyFont="1" applyFill="1" applyBorder="1" applyAlignment="1" applyProtection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horizontal="center" vertical="center" wrapText="1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0" fontId="25" fillId="21" borderId="3" xfId="0" applyFont="1" applyFill="1" applyBorder="1" applyAlignment="1">
      <alignment horizontal="left"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 vertical="center" wrapText="1"/>
    </xf>
    <xf numFmtId="172" fontId="3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21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</xf>
    <xf numFmtId="165" fontId="35" fillId="22" borderId="0" xfId="0" applyNumberFormat="1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3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3" fillId="0" borderId="0" xfId="68" applyNumberFormat="1" applyFont="1" applyFill="1" applyBorder="1" applyAlignment="1">
      <alignment horizontal="center" vertical="center" wrapText="1"/>
      <protection locked="0"/>
    </xf>
    <xf numFmtId="172" fontId="33" fillId="21" borderId="0" xfId="68" applyNumberFormat="1" applyFont="1" applyFill="1" applyBorder="1" applyAlignment="1">
      <alignment horizontal="center" vertical="center" wrapText="1"/>
      <protection locked="0"/>
    </xf>
    <xf numFmtId="0" fontId="22" fillId="0" borderId="0" xfId="0" applyFont="1" applyFill="1" applyBorder="1"/>
    <xf numFmtId="168" fontId="33" fillId="0" borderId="0" xfId="70" applyNumberFormat="1" applyFont="1" applyBorder="1" applyAlignment="1">
      <alignment horizontal="center" vertical="center" wrapText="1"/>
    </xf>
    <xf numFmtId="165" fontId="33" fillId="21" borderId="0" xfId="0" applyNumberFormat="1" applyFont="1" applyFill="1" applyBorder="1" applyAlignment="1">
      <alignment horizontal="center" vertical="center" wrapText="1"/>
    </xf>
    <xf numFmtId="172" fontId="33" fillId="21" borderId="0" xfId="0" applyNumberFormat="1" applyFont="1" applyFill="1" applyBorder="1" applyAlignment="1">
      <alignment horizontal="center" vertical="center" wrapText="1"/>
    </xf>
    <xf numFmtId="165" fontId="33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165" fontId="37" fillId="21" borderId="0" xfId="68" applyNumberFormat="1" applyFont="1" applyFill="1" applyBorder="1" applyAlignment="1">
      <alignment horizontal="center" vertical="center" wrapText="1"/>
      <protection locked="0"/>
    </xf>
    <xf numFmtId="165" fontId="36" fillId="21" borderId="18" xfId="0" applyNumberFormat="1" applyFont="1" applyFill="1" applyBorder="1"/>
    <xf numFmtId="4" fontId="26" fillId="21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4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  <protection locked="0"/>
    </xf>
    <xf numFmtId="4" fontId="33" fillId="21" borderId="0" xfId="0" applyNumberFormat="1" applyFont="1" applyFill="1" applyBorder="1" applyAlignment="1" applyProtection="1">
      <alignment horizontal="center" vertical="center"/>
    </xf>
    <xf numFmtId="168" fontId="26" fillId="21" borderId="0" xfId="0" applyNumberFormat="1" applyFont="1" applyFill="1" applyBorder="1" applyAlignment="1">
      <alignment horizontal="center" vertical="center" wrapText="1"/>
    </xf>
    <xf numFmtId="168" fontId="26" fillId="21" borderId="0" xfId="0" applyNumberFormat="1" applyFont="1" applyFill="1" applyBorder="1" applyAlignment="1" applyProtection="1">
      <alignment horizontal="center" vertical="center"/>
    </xf>
    <xf numFmtId="0" fontId="0" fillId="21" borderId="0" xfId="0" applyFill="1" applyAlignment="1">
      <alignment horizontal="center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168" fontId="38" fillId="0" borderId="0" xfId="0" applyNumberFormat="1" applyFont="1" applyBorder="1" applyAlignment="1">
      <alignment horizontal="center"/>
    </xf>
    <xf numFmtId="168" fontId="38" fillId="21" borderId="0" xfId="0" applyNumberFormat="1" applyFont="1" applyFill="1" applyBorder="1" applyAlignment="1">
      <alignment horizontal="center"/>
    </xf>
    <xf numFmtId="0" fontId="27" fillId="0" borderId="3" xfId="0" applyFont="1" applyFill="1" applyBorder="1" applyAlignment="1" applyProtection="1">
      <alignment horizontal="left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</xf>
    <xf numFmtId="0" fontId="28" fillId="0" borderId="3" xfId="0" applyFont="1" applyFill="1" applyBorder="1" applyAlignment="1" applyProtection="1">
      <alignment horizontal="left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  <protection locked="0"/>
    </xf>
    <xf numFmtId="0" fontId="27" fillId="0" borderId="3" xfId="0" applyFont="1" applyFill="1" applyBorder="1" applyAlignment="1" applyProtection="1">
      <alignment horizontal="left" vertical="top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view="pageBreakPreview" zoomScale="90" zoomScaleNormal="100" zoomScaleSheetLayoutView="90" workbookViewId="0">
      <pane ySplit="12" topLeftCell="A13" activePane="bottomLeft" state="frozen"/>
      <selection pane="bottomLeft" activeCell="K10" sqref="K1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2" style="4" bestFit="1" customWidth="1"/>
    <col min="10" max="10" width="10.5703125" style="4" bestFit="1" customWidth="1"/>
    <col min="11" max="11" width="12" style="4" bestFit="1" customWidth="1"/>
    <col min="12" max="16384" width="9.140625" style="4"/>
  </cols>
  <sheetData>
    <row r="1" spans="1:11" ht="15" customHeight="1" x14ac:dyDescent="0.25">
      <c r="C1" s="17"/>
      <c r="D1" s="17"/>
      <c r="E1" s="17"/>
      <c r="F1" s="121" t="s">
        <v>14</v>
      </c>
      <c r="G1" s="122"/>
    </row>
    <row r="2" spans="1:11" ht="15" customHeight="1" x14ac:dyDescent="0.25">
      <c r="C2" s="123" t="s">
        <v>687</v>
      </c>
      <c r="D2" s="124"/>
      <c r="E2" s="125"/>
      <c r="F2" s="122"/>
      <c r="G2" s="122"/>
    </row>
    <row r="3" spans="1:11" ht="15" customHeight="1" x14ac:dyDescent="0.25">
      <c r="C3" s="126"/>
      <c r="D3" s="127"/>
      <c r="E3" s="128"/>
      <c r="F3" s="122"/>
      <c r="G3" s="122"/>
    </row>
    <row r="4" spans="1:11" ht="15" customHeight="1" x14ac:dyDescent="0.25">
      <c r="C4" s="126"/>
      <c r="D4" s="127"/>
      <c r="E4" s="128"/>
      <c r="F4" s="122"/>
      <c r="G4" s="122"/>
    </row>
    <row r="5" spans="1:11" ht="15" customHeight="1" x14ac:dyDescent="0.25">
      <c r="C5" s="126"/>
      <c r="D5" s="127"/>
      <c r="E5" s="128"/>
      <c r="F5" s="122"/>
      <c r="G5" s="122"/>
    </row>
    <row r="6" spans="1:11" ht="15" customHeight="1" x14ac:dyDescent="0.25">
      <c r="C6" s="126"/>
      <c r="D6" s="127"/>
      <c r="E6" s="128"/>
    </row>
    <row r="7" spans="1:11" ht="15" customHeight="1" x14ac:dyDescent="0.25">
      <c r="C7" s="129"/>
      <c r="D7" s="130"/>
      <c r="E7" s="131"/>
    </row>
    <row r="8" spans="1:11" x14ac:dyDescent="0.25">
      <c r="C8" s="17"/>
      <c r="D8" s="17"/>
      <c r="E8" s="17"/>
    </row>
    <row r="9" spans="1:11" x14ac:dyDescent="0.25">
      <c r="A9" s="19">
        <v>45778</v>
      </c>
      <c r="C9" s="17"/>
      <c r="D9" s="17"/>
      <c r="E9" s="17"/>
      <c r="F9" s="132"/>
      <c r="G9" s="133"/>
      <c r="I9" s="4" t="s">
        <v>376</v>
      </c>
      <c r="K9" s="4" t="s">
        <v>377</v>
      </c>
    </row>
    <row r="10" spans="1:11" x14ac:dyDescent="0.25">
      <c r="C10" s="18"/>
      <c r="D10" s="18"/>
      <c r="E10" s="20"/>
      <c r="I10" s="66">
        <f>SUBTOTAL(9,(E13:E77))*1000</f>
        <v>132977.60099999997</v>
      </c>
      <c r="J10" s="59"/>
      <c r="K10" s="66">
        <f>SUBTOTAL(9,(F13:F77))*1000</f>
        <v>116719.95999999999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76" t="s">
        <v>312</v>
      </c>
      <c r="B13" s="57" t="s">
        <v>254</v>
      </c>
      <c r="C13" s="30" t="s">
        <v>294</v>
      </c>
      <c r="D13" s="35" t="s">
        <v>306</v>
      </c>
      <c r="E13" s="36">
        <v>82.522999999999996</v>
      </c>
      <c r="F13" s="34">
        <v>77.989470999999995</v>
      </c>
      <c r="G13" s="34">
        <f>E13-F13</f>
        <v>4.5335290000000015</v>
      </c>
      <c r="I13" s="108"/>
      <c r="J13" s="99"/>
      <c r="K13" s="21"/>
    </row>
    <row r="14" spans="1:11" ht="33.75" customHeight="1" x14ac:dyDescent="0.25">
      <c r="A14" s="76" t="s">
        <v>312</v>
      </c>
      <c r="B14" s="57" t="s">
        <v>255</v>
      </c>
      <c r="C14" s="30" t="s">
        <v>294</v>
      </c>
      <c r="D14" s="35" t="s">
        <v>11</v>
      </c>
      <c r="E14" s="36">
        <v>4</v>
      </c>
      <c r="F14" s="34">
        <v>3.4234379999999995</v>
      </c>
      <c r="G14" s="34">
        <f t="shared" ref="G14:G77" si="0">E14-F14</f>
        <v>0.57656200000000046</v>
      </c>
      <c r="I14" s="98"/>
      <c r="J14" s="99"/>
      <c r="K14" s="21"/>
    </row>
    <row r="15" spans="1:11" ht="33.75" customHeight="1" x14ac:dyDescent="0.25">
      <c r="A15" s="76" t="s">
        <v>312</v>
      </c>
      <c r="B15" s="57" t="s">
        <v>256</v>
      </c>
      <c r="C15" s="30" t="s">
        <v>294</v>
      </c>
      <c r="D15" s="35" t="s">
        <v>307</v>
      </c>
      <c r="E15" s="36">
        <v>7.3</v>
      </c>
      <c r="F15" s="34">
        <v>6.3905150000000006</v>
      </c>
      <c r="G15" s="34">
        <f t="shared" si="0"/>
        <v>0.90948499999999921</v>
      </c>
      <c r="I15" s="100"/>
      <c r="J15" s="99"/>
      <c r="K15" s="21"/>
    </row>
    <row r="16" spans="1:11" ht="33.75" customHeight="1" x14ac:dyDescent="0.25">
      <c r="A16" s="76" t="s">
        <v>312</v>
      </c>
      <c r="B16" s="57" t="s">
        <v>637</v>
      </c>
      <c r="C16" s="30" t="s">
        <v>294</v>
      </c>
      <c r="D16" s="35" t="s">
        <v>307</v>
      </c>
      <c r="E16" s="36">
        <v>6.3570000000000002</v>
      </c>
      <c r="F16" s="34">
        <v>5.9651179999999995</v>
      </c>
      <c r="G16" s="34">
        <f t="shared" si="0"/>
        <v>0.39188200000000073</v>
      </c>
      <c r="I16" s="108"/>
      <c r="J16" s="99"/>
      <c r="K16" s="21"/>
    </row>
    <row r="17" spans="1:11" ht="22.5" customHeight="1" x14ac:dyDescent="0.25">
      <c r="A17" s="76" t="s">
        <v>312</v>
      </c>
      <c r="B17" s="57" t="s">
        <v>257</v>
      </c>
      <c r="C17" s="30" t="s">
        <v>144</v>
      </c>
      <c r="D17" s="35" t="s">
        <v>308</v>
      </c>
      <c r="E17" s="36">
        <v>2.5000000000000001E-2</v>
      </c>
      <c r="F17" s="34">
        <v>5.2550000000000001E-3</v>
      </c>
      <c r="G17" s="34">
        <f t="shared" si="0"/>
        <v>1.9745000000000002E-2</v>
      </c>
      <c r="I17" s="98"/>
      <c r="J17" s="99"/>
      <c r="K17" s="21"/>
    </row>
    <row r="18" spans="1:11" ht="33.75" customHeight="1" x14ac:dyDescent="0.25">
      <c r="A18" s="76" t="s">
        <v>312</v>
      </c>
      <c r="B18" s="57" t="s">
        <v>257</v>
      </c>
      <c r="C18" s="30" t="s">
        <v>144</v>
      </c>
      <c r="D18" s="35" t="s">
        <v>308</v>
      </c>
      <c r="E18" s="36">
        <v>0</v>
      </c>
      <c r="F18" s="34">
        <v>0</v>
      </c>
      <c r="G18" s="34">
        <f t="shared" si="0"/>
        <v>0</v>
      </c>
      <c r="I18" s="98"/>
      <c r="J18" s="99"/>
      <c r="K18" s="21"/>
    </row>
    <row r="19" spans="1:11" ht="33.75" x14ac:dyDescent="0.25">
      <c r="A19" s="76" t="s">
        <v>312</v>
      </c>
      <c r="B19" s="58" t="s">
        <v>258</v>
      </c>
      <c r="C19" s="30" t="s">
        <v>12</v>
      </c>
      <c r="D19" s="35" t="s">
        <v>308</v>
      </c>
      <c r="E19" s="36">
        <v>0.1</v>
      </c>
      <c r="F19" s="34">
        <v>4.8330000000000005E-2</v>
      </c>
      <c r="G19" s="34">
        <f t="shared" si="0"/>
        <v>5.1670000000000001E-2</v>
      </c>
      <c r="I19" s="98"/>
      <c r="J19" s="99"/>
      <c r="K19" s="21"/>
    </row>
    <row r="20" spans="1:11" ht="22.5" customHeight="1" x14ac:dyDescent="0.25">
      <c r="A20" s="76" t="s">
        <v>312</v>
      </c>
      <c r="B20" s="58" t="s">
        <v>259</v>
      </c>
      <c r="C20" s="30" t="s">
        <v>295</v>
      </c>
      <c r="D20" s="35" t="s">
        <v>309</v>
      </c>
      <c r="E20" s="36">
        <v>0</v>
      </c>
      <c r="F20" s="34">
        <v>0</v>
      </c>
      <c r="G20" s="34">
        <f t="shared" si="0"/>
        <v>0</v>
      </c>
      <c r="I20" s="101"/>
      <c r="J20" s="99"/>
      <c r="K20" s="21"/>
    </row>
    <row r="21" spans="1:11" ht="22.5" customHeight="1" x14ac:dyDescent="0.25">
      <c r="A21" s="76" t="s">
        <v>312</v>
      </c>
      <c r="B21" s="58" t="s">
        <v>260</v>
      </c>
      <c r="C21" s="30" t="s">
        <v>295</v>
      </c>
      <c r="D21" s="35" t="s">
        <v>11</v>
      </c>
      <c r="E21" s="36">
        <v>1.2350399999999999</v>
      </c>
      <c r="F21" s="34">
        <v>0.66896500000000003</v>
      </c>
      <c r="G21" s="34">
        <f t="shared" si="0"/>
        <v>0.56607499999999988</v>
      </c>
      <c r="I21" s="98"/>
      <c r="J21" s="99"/>
      <c r="K21" s="21"/>
    </row>
    <row r="22" spans="1:11" ht="22.5" x14ac:dyDescent="0.25">
      <c r="A22" s="76" t="s">
        <v>312</v>
      </c>
      <c r="B22" s="58" t="s">
        <v>261</v>
      </c>
      <c r="C22" s="30" t="s">
        <v>295</v>
      </c>
      <c r="D22" s="35" t="s">
        <v>308</v>
      </c>
      <c r="E22" s="36">
        <v>0.33479999999999999</v>
      </c>
      <c r="F22" s="34">
        <v>9.0432999999999999E-2</v>
      </c>
      <c r="G22" s="34">
        <f t="shared" si="0"/>
        <v>0.244367</v>
      </c>
      <c r="I22" s="98"/>
      <c r="J22" s="99"/>
      <c r="K22" s="21"/>
    </row>
    <row r="23" spans="1:11" ht="22.5" customHeight="1" x14ac:dyDescent="0.25">
      <c r="A23" s="76" t="s">
        <v>9</v>
      </c>
      <c r="B23" s="58" t="s">
        <v>262</v>
      </c>
      <c r="C23" s="31" t="s">
        <v>296</v>
      </c>
      <c r="D23" s="35" t="s">
        <v>308</v>
      </c>
      <c r="E23" s="36">
        <v>0.20699999999999999</v>
      </c>
      <c r="F23" s="34">
        <v>0.12012199999999998</v>
      </c>
      <c r="G23" s="34">
        <f t="shared" si="0"/>
        <v>8.6878000000000011E-2</v>
      </c>
      <c r="I23" s="108"/>
      <c r="J23" s="99"/>
      <c r="K23" s="21"/>
    </row>
    <row r="24" spans="1:11" ht="22.5" customHeight="1" x14ac:dyDescent="0.25">
      <c r="A24" s="76" t="s">
        <v>9</v>
      </c>
      <c r="B24" s="57" t="s">
        <v>263</v>
      </c>
      <c r="C24" s="31" t="s">
        <v>145</v>
      </c>
      <c r="D24" s="35" t="s">
        <v>11</v>
      </c>
      <c r="E24" s="36">
        <v>1.2064999999999999</v>
      </c>
      <c r="F24" s="34">
        <v>0.8746210000000002</v>
      </c>
      <c r="G24" s="34">
        <f t="shared" si="0"/>
        <v>0.3318789999999997</v>
      </c>
      <c r="I24" s="98"/>
      <c r="J24" s="99"/>
      <c r="K24" s="21"/>
    </row>
    <row r="25" spans="1:11" ht="22.5" customHeight="1" x14ac:dyDescent="0.25">
      <c r="A25" s="76" t="s">
        <v>9</v>
      </c>
      <c r="B25" s="57" t="s">
        <v>264</v>
      </c>
      <c r="C25" s="31" t="s">
        <v>145</v>
      </c>
      <c r="D25" s="35" t="s">
        <v>308</v>
      </c>
      <c r="E25" s="36">
        <v>0</v>
      </c>
      <c r="F25" s="34">
        <v>0</v>
      </c>
      <c r="G25" s="34">
        <f t="shared" si="0"/>
        <v>0</v>
      </c>
      <c r="I25" s="101"/>
      <c r="J25" s="99"/>
      <c r="K25" s="21"/>
    </row>
    <row r="26" spans="1:11" ht="22.5" customHeight="1" x14ac:dyDescent="0.25">
      <c r="A26" s="76" t="s">
        <v>9</v>
      </c>
      <c r="B26" s="57" t="s">
        <v>265</v>
      </c>
      <c r="C26" s="31" t="s">
        <v>145</v>
      </c>
      <c r="D26" s="35" t="s">
        <v>310</v>
      </c>
      <c r="E26" s="36">
        <v>0</v>
      </c>
      <c r="F26" s="34">
        <v>0</v>
      </c>
      <c r="G26" s="34">
        <f t="shared" si="0"/>
        <v>0</v>
      </c>
      <c r="I26" s="101"/>
      <c r="J26" s="99"/>
      <c r="K26" s="21"/>
    </row>
    <row r="27" spans="1:11" ht="22.5" customHeight="1" x14ac:dyDescent="0.25">
      <c r="A27" s="76" t="s">
        <v>9</v>
      </c>
      <c r="B27" s="58" t="s">
        <v>266</v>
      </c>
      <c r="C27" s="31" t="s">
        <v>145</v>
      </c>
      <c r="D27" s="35" t="s">
        <v>11</v>
      </c>
      <c r="E27" s="36">
        <v>0.2263</v>
      </c>
      <c r="F27" s="34">
        <v>0.19614400000000001</v>
      </c>
      <c r="G27" s="34">
        <f t="shared" si="0"/>
        <v>3.0155999999999988E-2</v>
      </c>
      <c r="I27" s="98"/>
      <c r="J27" s="99"/>
      <c r="K27" s="21"/>
    </row>
    <row r="28" spans="1:11" ht="22.5" customHeight="1" x14ac:dyDescent="0.25">
      <c r="A28" s="76" t="s">
        <v>9</v>
      </c>
      <c r="B28" s="57" t="s">
        <v>267</v>
      </c>
      <c r="C28" s="31" t="s">
        <v>145</v>
      </c>
      <c r="D28" s="35" t="s">
        <v>308</v>
      </c>
      <c r="E28" s="36">
        <v>8.4000000000000005E-2</v>
      </c>
      <c r="F28" s="34">
        <v>6.5599999999999992E-2</v>
      </c>
      <c r="G28" s="34">
        <f t="shared" si="0"/>
        <v>1.8400000000000014E-2</v>
      </c>
      <c r="I28" s="98"/>
      <c r="J28" s="99"/>
      <c r="K28" s="21"/>
    </row>
    <row r="29" spans="1:11" ht="22.5" customHeight="1" x14ac:dyDescent="0.25">
      <c r="A29" s="76" t="s">
        <v>9</v>
      </c>
      <c r="B29" s="57" t="s">
        <v>268</v>
      </c>
      <c r="C29" s="31" t="s">
        <v>145</v>
      </c>
      <c r="D29" s="35" t="s">
        <v>11</v>
      </c>
      <c r="E29" s="36">
        <v>0.2356</v>
      </c>
      <c r="F29" s="34">
        <v>0.19894399999999998</v>
      </c>
      <c r="G29" s="34">
        <f t="shared" si="0"/>
        <v>3.6656000000000022E-2</v>
      </c>
      <c r="I29" s="98"/>
      <c r="J29" s="99"/>
      <c r="K29" s="21"/>
    </row>
    <row r="30" spans="1:11" ht="22.5" customHeight="1" x14ac:dyDescent="0.25">
      <c r="A30" s="76" t="s">
        <v>9</v>
      </c>
      <c r="B30" s="57" t="s">
        <v>269</v>
      </c>
      <c r="C30" s="31" t="s">
        <v>145</v>
      </c>
      <c r="D30" s="35" t="s">
        <v>310</v>
      </c>
      <c r="E30" s="36">
        <v>0</v>
      </c>
      <c r="F30" s="34">
        <v>0</v>
      </c>
      <c r="G30" s="34">
        <f t="shared" si="0"/>
        <v>0</v>
      </c>
      <c r="I30" s="101"/>
      <c r="J30" s="99"/>
      <c r="K30" s="21"/>
    </row>
    <row r="31" spans="1:11" ht="15" customHeight="1" x14ac:dyDescent="0.25">
      <c r="A31" s="76" t="s">
        <v>9</v>
      </c>
      <c r="B31" s="57" t="s">
        <v>270</v>
      </c>
      <c r="C31" s="31" t="s">
        <v>145</v>
      </c>
      <c r="D31" s="35" t="s">
        <v>310</v>
      </c>
      <c r="E31" s="36">
        <v>0</v>
      </c>
      <c r="F31" s="34">
        <v>0</v>
      </c>
      <c r="G31" s="34">
        <f t="shared" si="0"/>
        <v>0</v>
      </c>
      <c r="I31" s="101"/>
      <c r="J31" s="99"/>
      <c r="K31" s="21"/>
    </row>
    <row r="32" spans="1:11" ht="15" customHeight="1" x14ac:dyDescent="0.25">
      <c r="A32" s="76" t="s">
        <v>9</v>
      </c>
      <c r="B32" s="57" t="s">
        <v>638</v>
      </c>
      <c r="C32" s="31" t="s">
        <v>145</v>
      </c>
      <c r="D32" s="35" t="s">
        <v>11</v>
      </c>
      <c r="E32" s="36">
        <v>0.99320000000000008</v>
      </c>
      <c r="F32" s="34">
        <v>0.29982599999999998</v>
      </c>
      <c r="G32" s="34">
        <f t="shared" si="0"/>
        <v>0.69337400000000016</v>
      </c>
      <c r="I32" s="98"/>
      <c r="J32" s="99"/>
      <c r="K32" s="21"/>
    </row>
    <row r="33" spans="1:11" ht="22.5" customHeight="1" x14ac:dyDescent="0.25">
      <c r="A33" s="76" t="s">
        <v>9</v>
      </c>
      <c r="B33" s="57" t="s">
        <v>271</v>
      </c>
      <c r="C33" s="31" t="s">
        <v>145</v>
      </c>
      <c r="D33" s="35" t="s">
        <v>308</v>
      </c>
      <c r="E33" s="36">
        <v>0</v>
      </c>
      <c r="F33" s="34">
        <v>4.6E-5</v>
      </c>
      <c r="G33" s="34">
        <f t="shared" si="0"/>
        <v>-4.6E-5</v>
      </c>
      <c r="I33" s="101"/>
      <c r="J33" s="99"/>
      <c r="K33" s="21"/>
    </row>
    <row r="34" spans="1:11" ht="22.5" customHeight="1" x14ac:dyDescent="0.25">
      <c r="A34" s="76" t="s">
        <v>10</v>
      </c>
      <c r="B34" s="57" t="s">
        <v>272</v>
      </c>
      <c r="C34" s="31" t="s">
        <v>297</v>
      </c>
      <c r="D34" s="35" t="s">
        <v>307</v>
      </c>
      <c r="E34" s="36">
        <v>23.223099999999999</v>
      </c>
      <c r="F34" s="34">
        <v>16.382734999999997</v>
      </c>
      <c r="G34" s="34">
        <f t="shared" si="0"/>
        <v>6.840365000000002</v>
      </c>
      <c r="I34" s="98"/>
      <c r="J34" s="99"/>
      <c r="K34" s="21"/>
    </row>
    <row r="35" spans="1:11" ht="33.75" customHeight="1" x14ac:dyDescent="0.25">
      <c r="A35" s="76" t="s">
        <v>312</v>
      </c>
      <c r="B35" s="57" t="s">
        <v>273</v>
      </c>
      <c r="C35" s="30" t="s">
        <v>146</v>
      </c>
      <c r="D35" s="35" t="s">
        <v>308</v>
      </c>
      <c r="E35" s="36">
        <v>0.2</v>
      </c>
      <c r="F35" s="34">
        <v>8.5769999999999985E-2</v>
      </c>
      <c r="G35" s="34">
        <f t="shared" si="0"/>
        <v>0.11423000000000003</v>
      </c>
      <c r="I35" s="108"/>
      <c r="J35" s="99"/>
      <c r="K35" s="21"/>
    </row>
    <row r="36" spans="1:11" ht="22.5" customHeight="1" x14ac:dyDescent="0.25">
      <c r="A36" s="76" t="s">
        <v>9</v>
      </c>
      <c r="B36" s="57" t="s">
        <v>274</v>
      </c>
      <c r="C36" s="30" t="s">
        <v>298</v>
      </c>
      <c r="D36" s="35" t="s">
        <v>308</v>
      </c>
      <c r="E36" s="36">
        <v>0.28000000000000003</v>
      </c>
      <c r="F36" s="34">
        <v>9.6429999999999974E-2</v>
      </c>
      <c r="G36" s="34">
        <f t="shared" si="0"/>
        <v>0.18357000000000007</v>
      </c>
      <c r="I36" s="98"/>
      <c r="J36" s="99"/>
      <c r="K36" s="21"/>
    </row>
    <row r="37" spans="1:11" ht="22.5" customHeight="1" x14ac:dyDescent="0.25">
      <c r="A37" s="76" t="s">
        <v>9</v>
      </c>
      <c r="B37" s="57" t="s">
        <v>275</v>
      </c>
      <c r="C37" s="30" t="s">
        <v>298</v>
      </c>
      <c r="D37" s="35" t="s">
        <v>308</v>
      </c>
      <c r="E37" s="36">
        <v>0.45700000000000002</v>
      </c>
      <c r="F37" s="34">
        <v>0.47125099999999992</v>
      </c>
      <c r="G37" s="34">
        <f t="shared" si="0"/>
        <v>-1.4250999999999903E-2</v>
      </c>
      <c r="I37" s="98"/>
      <c r="J37" s="99"/>
      <c r="K37" s="21"/>
    </row>
    <row r="38" spans="1:11" ht="22.5" customHeight="1" x14ac:dyDescent="0.25">
      <c r="A38" s="76" t="s">
        <v>9</v>
      </c>
      <c r="B38" s="57" t="s">
        <v>639</v>
      </c>
      <c r="C38" s="30" t="s">
        <v>298</v>
      </c>
      <c r="D38" s="35" t="s">
        <v>308</v>
      </c>
      <c r="E38" s="36">
        <v>0.15840000000000001</v>
      </c>
      <c r="F38" s="34">
        <v>5.0355999999999998E-2</v>
      </c>
      <c r="G38" s="34">
        <f t="shared" si="0"/>
        <v>0.10804400000000002</v>
      </c>
      <c r="I38" s="98"/>
      <c r="J38" s="99"/>
      <c r="K38" s="21"/>
    </row>
    <row r="39" spans="1:11" ht="33.75" customHeight="1" x14ac:dyDescent="0.25">
      <c r="A39" s="76" t="s">
        <v>9</v>
      </c>
      <c r="B39" s="57" t="s">
        <v>640</v>
      </c>
      <c r="C39" s="30" t="s">
        <v>298</v>
      </c>
      <c r="D39" s="35" t="s">
        <v>308</v>
      </c>
      <c r="E39" s="36">
        <v>0.14080000000000001</v>
      </c>
      <c r="F39" s="34">
        <v>5.246399999999999E-2</v>
      </c>
      <c r="G39" s="34">
        <f t="shared" si="0"/>
        <v>8.8336000000000026E-2</v>
      </c>
      <c r="I39" s="98"/>
      <c r="J39" s="99"/>
      <c r="K39" s="21"/>
    </row>
    <row r="40" spans="1:11" ht="22.5" customHeight="1" x14ac:dyDescent="0.25">
      <c r="A40" s="76" t="s">
        <v>9</v>
      </c>
      <c r="B40" s="57" t="s">
        <v>276</v>
      </c>
      <c r="C40" s="30" t="s">
        <v>298</v>
      </c>
      <c r="D40" s="35" t="s">
        <v>308</v>
      </c>
      <c r="E40" s="36">
        <v>0.13639999999999999</v>
      </c>
      <c r="F40" s="34">
        <v>6.646500000000001E-2</v>
      </c>
      <c r="G40" s="34">
        <f t="shared" si="0"/>
        <v>6.9934999999999983E-2</v>
      </c>
      <c r="I40" s="98"/>
      <c r="J40" s="99"/>
      <c r="K40" s="21"/>
    </row>
    <row r="41" spans="1:11" ht="33.75" customHeight="1" x14ac:dyDescent="0.25">
      <c r="A41" s="76" t="s">
        <v>9</v>
      </c>
      <c r="B41" s="57" t="s">
        <v>368</v>
      </c>
      <c r="C41" s="30" t="s">
        <v>298</v>
      </c>
      <c r="D41" s="35" t="s">
        <v>308</v>
      </c>
      <c r="E41" s="36">
        <v>0.1166</v>
      </c>
      <c r="F41" s="34">
        <v>4.0326999999999995E-2</v>
      </c>
      <c r="G41" s="34">
        <f t="shared" si="0"/>
        <v>7.6273000000000007E-2</v>
      </c>
      <c r="I41" s="108"/>
      <c r="J41" s="99"/>
      <c r="K41" s="21"/>
    </row>
    <row r="42" spans="1:11" ht="33.75" customHeight="1" x14ac:dyDescent="0.25">
      <c r="A42" s="76" t="s">
        <v>9</v>
      </c>
      <c r="B42" s="57" t="s">
        <v>369</v>
      </c>
      <c r="C42" s="31" t="s">
        <v>298</v>
      </c>
      <c r="D42" s="35" t="s">
        <v>308</v>
      </c>
      <c r="E42" s="36">
        <v>0.1166</v>
      </c>
      <c r="F42" s="34">
        <v>2.6384000000000005E-2</v>
      </c>
      <c r="G42" s="34">
        <f t="shared" si="0"/>
        <v>9.0215999999999991E-2</v>
      </c>
      <c r="I42" s="108"/>
      <c r="J42" s="99"/>
      <c r="K42" s="21"/>
    </row>
    <row r="43" spans="1:11" ht="22.5" customHeight="1" x14ac:dyDescent="0.25">
      <c r="A43" s="76" t="s">
        <v>9</v>
      </c>
      <c r="B43" s="57" t="s">
        <v>370</v>
      </c>
      <c r="C43" s="31" t="s">
        <v>298</v>
      </c>
      <c r="D43" s="35" t="s">
        <v>308</v>
      </c>
      <c r="E43" s="36">
        <v>0.16500000000000001</v>
      </c>
      <c r="F43" s="34">
        <v>4.2254000000000007E-2</v>
      </c>
      <c r="G43" s="34">
        <f t="shared" si="0"/>
        <v>0.12274599999999999</v>
      </c>
      <c r="I43" s="108"/>
      <c r="J43" s="99"/>
      <c r="K43" s="21"/>
    </row>
    <row r="44" spans="1:11" ht="22.5" x14ac:dyDescent="0.25">
      <c r="A44" s="76" t="s">
        <v>9</v>
      </c>
      <c r="B44" s="57" t="s">
        <v>371</v>
      </c>
      <c r="C44" s="31" t="s">
        <v>298</v>
      </c>
      <c r="D44" s="35" t="s">
        <v>308</v>
      </c>
      <c r="E44" s="36">
        <v>0.16500000000000001</v>
      </c>
      <c r="F44" s="34">
        <v>4.9144999999999987E-2</v>
      </c>
      <c r="G44" s="34">
        <f t="shared" si="0"/>
        <v>0.11585500000000001</v>
      </c>
      <c r="I44" s="108"/>
      <c r="J44" s="99"/>
      <c r="K44" s="21"/>
    </row>
    <row r="45" spans="1:11" ht="33" customHeight="1" x14ac:dyDescent="0.25">
      <c r="A45" s="76" t="s">
        <v>313</v>
      </c>
      <c r="B45" s="57" t="s">
        <v>277</v>
      </c>
      <c r="C45" s="31" t="s">
        <v>299</v>
      </c>
      <c r="D45" s="35" t="s">
        <v>310</v>
      </c>
      <c r="E45" s="36">
        <v>0</v>
      </c>
      <c r="F45" s="34">
        <v>0</v>
      </c>
      <c r="G45" s="34">
        <f t="shared" si="0"/>
        <v>0</v>
      </c>
      <c r="I45" s="101"/>
      <c r="J45" s="99"/>
      <c r="K45" s="21"/>
    </row>
    <row r="46" spans="1:11" ht="33" customHeight="1" x14ac:dyDescent="0.25">
      <c r="A46" s="76" t="s">
        <v>8</v>
      </c>
      <c r="B46" s="58" t="s">
        <v>278</v>
      </c>
      <c r="C46" s="31" t="s">
        <v>300</v>
      </c>
      <c r="D46" s="35" t="s">
        <v>11</v>
      </c>
      <c r="E46" s="36">
        <v>0.214</v>
      </c>
      <c r="F46" s="34">
        <v>0.43168899999999999</v>
      </c>
      <c r="G46" s="34">
        <f t="shared" si="0"/>
        <v>-0.21768899999999999</v>
      </c>
      <c r="I46" s="98"/>
      <c r="J46" s="99"/>
      <c r="K46" s="21"/>
    </row>
    <row r="47" spans="1:11" ht="22.5" x14ac:dyDescent="0.25">
      <c r="A47" s="76" t="s">
        <v>9</v>
      </c>
      <c r="B47" s="57" t="s">
        <v>279</v>
      </c>
      <c r="C47" s="31" t="s">
        <v>301</v>
      </c>
      <c r="D47" s="35" t="s">
        <v>308</v>
      </c>
      <c r="E47" s="36">
        <v>0.124</v>
      </c>
      <c r="F47" s="34">
        <v>8.267900000000003E-2</v>
      </c>
      <c r="G47" s="34">
        <f t="shared" si="0"/>
        <v>4.1320999999999969E-2</v>
      </c>
      <c r="I47" s="98"/>
      <c r="J47" s="99"/>
      <c r="K47" s="21"/>
    </row>
    <row r="48" spans="1:11" ht="22.5" x14ac:dyDescent="0.25">
      <c r="A48" s="76" t="s">
        <v>313</v>
      </c>
      <c r="B48" s="57" t="s">
        <v>641</v>
      </c>
      <c r="C48" s="31" t="s">
        <v>147</v>
      </c>
      <c r="D48" s="35" t="s">
        <v>310</v>
      </c>
      <c r="E48" s="36">
        <v>4.1574E-2</v>
      </c>
      <c r="F48" s="34">
        <v>6.5743999999999997E-2</v>
      </c>
      <c r="G48" s="34">
        <f t="shared" si="0"/>
        <v>-2.4169999999999997E-2</v>
      </c>
      <c r="I48" s="98"/>
      <c r="J48" s="99"/>
      <c r="K48" s="21"/>
    </row>
    <row r="49" spans="1:12" ht="33.75" x14ac:dyDescent="0.25">
      <c r="A49" s="76" t="s">
        <v>313</v>
      </c>
      <c r="B49" s="57" t="s">
        <v>280</v>
      </c>
      <c r="C49" s="31" t="s">
        <v>302</v>
      </c>
      <c r="D49" s="35" t="s">
        <v>11</v>
      </c>
      <c r="E49" s="36">
        <v>0.1</v>
      </c>
      <c r="F49" s="34">
        <v>8.8120000000000039E-3</v>
      </c>
      <c r="G49" s="34">
        <f t="shared" si="0"/>
        <v>9.1188000000000005E-2</v>
      </c>
      <c r="I49" s="108"/>
      <c r="J49" s="99"/>
      <c r="K49" s="21"/>
    </row>
    <row r="50" spans="1:12" ht="22.5" x14ac:dyDescent="0.25">
      <c r="A50" s="76" t="s">
        <v>9</v>
      </c>
      <c r="B50" s="57" t="s">
        <v>281</v>
      </c>
      <c r="C50" s="31" t="s">
        <v>148</v>
      </c>
      <c r="D50" s="35" t="s">
        <v>310</v>
      </c>
      <c r="E50" s="36">
        <v>0</v>
      </c>
      <c r="F50" s="34">
        <v>0</v>
      </c>
      <c r="G50" s="34">
        <f t="shared" si="0"/>
        <v>0</v>
      </c>
      <c r="I50" s="101"/>
      <c r="J50" s="99"/>
      <c r="K50" s="21"/>
    </row>
    <row r="51" spans="1:12" ht="22.5" x14ac:dyDescent="0.25">
      <c r="A51" s="76" t="s">
        <v>9</v>
      </c>
      <c r="B51" s="57" t="s">
        <v>282</v>
      </c>
      <c r="C51" s="31" t="s">
        <v>149</v>
      </c>
      <c r="D51" s="35" t="s">
        <v>11</v>
      </c>
      <c r="E51" s="36">
        <v>1</v>
      </c>
      <c r="F51" s="34">
        <v>0.90681</v>
      </c>
      <c r="G51" s="34">
        <f t="shared" si="0"/>
        <v>9.3189999999999995E-2</v>
      </c>
      <c r="I51" s="98"/>
      <c r="J51" s="99"/>
      <c r="K51" s="21"/>
    </row>
    <row r="52" spans="1:12" ht="33.75" x14ac:dyDescent="0.25">
      <c r="A52" s="76" t="s">
        <v>8</v>
      </c>
      <c r="B52" s="57" t="s">
        <v>283</v>
      </c>
      <c r="C52" s="31" t="s">
        <v>150</v>
      </c>
      <c r="D52" s="35" t="s">
        <v>308</v>
      </c>
      <c r="E52" s="36">
        <v>0</v>
      </c>
      <c r="F52" s="34">
        <v>0</v>
      </c>
      <c r="G52" s="34">
        <f t="shared" si="0"/>
        <v>0</v>
      </c>
      <c r="I52" s="108"/>
      <c r="J52" s="99"/>
      <c r="K52" s="21"/>
    </row>
    <row r="53" spans="1:12" ht="33.75" customHeight="1" x14ac:dyDescent="0.25">
      <c r="A53" s="76" t="s">
        <v>10</v>
      </c>
      <c r="B53" s="57" t="s">
        <v>642</v>
      </c>
      <c r="C53" s="31" t="s">
        <v>150</v>
      </c>
      <c r="D53" s="35" t="s">
        <v>308</v>
      </c>
      <c r="E53" s="36">
        <v>0</v>
      </c>
      <c r="F53" s="34">
        <v>0</v>
      </c>
      <c r="G53" s="34">
        <f t="shared" si="0"/>
        <v>0</v>
      </c>
      <c r="I53" s="101"/>
      <c r="J53" s="99"/>
      <c r="K53" s="21"/>
    </row>
    <row r="54" spans="1:12" ht="22.5" customHeight="1" x14ac:dyDescent="0.25">
      <c r="A54" s="76" t="s">
        <v>9</v>
      </c>
      <c r="B54" s="57" t="s">
        <v>284</v>
      </c>
      <c r="C54" s="31" t="s">
        <v>150</v>
      </c>
      <c r="D54" s="35" t="s">
        <v>308</v>
      </c>
      <c r="E54" s="36">
        <v>3.6899999999999995E-2</v>
      </c>
      <c r="F54" s="34">
        <v>0</v>
      </c>
      <c r="G54" s="34">
        <f t="shared" si="0"/>
        <v>3.6899999999999995E-2</v>
      </c>
      <c r="I54" s="101"/>
      <c r="J54" s="99"/>
      <c r="K54" s="21"/>
    </row>
    <row r="55" spans="1:12" ht="33.75" customHeight="1" x14ac:dyDescent="0.25">
      <c r="A55" s="76" t="s">
        <v>8</v>
      </c>
      <c r="B55" s="57" t="s">
        <v>643</v>
      </c>
      <c r="C55" s="31" t="s">
        <v>151</v>
      </c>
      <c r="D55" s="35" t="s">
        <v>11</v>
      </c>
      <c r="E55" s="36">
        <v>0.47</v>
      </c>
      <c r="F55" s="34">
        <v>0.47649299999999989</v>
      </c>
      <c r="G55" s="34">
        <f t="shared" si="0"/>
        <v>-6.4929999999999155E-3</v>
      </c>
      <c r="I55" s="98"/>
      <c r="J55" s="99"/>
      <c r="K55" s="21"/>
    </row>
    <row r="56" spans="1:12" ht="33.75" x14ac:dyDescent="0.25">
      <c r="A56" s="76" t="s">
        <v>313</v>
      </c>
      <c r="B56" s="57" t="s">
        <v>285</v>
      </c>
      <c r="C56" s="31" t="s">
        <v>649</v>
      </c>
      <c r="D56" s="35" t="s">
        <v>310</v>
      </c>
      <c r="E56" s="36">
        <v>1.1000000000000001E-3</v>
      </c>
      <c r="F56" s="34">
        <v>7.660000000000003E-4</v>
      </c>
      <c r="G56" s="34">
        <f t="shared" si="0"/>
        <v>3.3399999999999977E-4</v>
      </c>
      <c r="I56" s="98"/>
      <c r="J56" s="99"/>
      <c r="K56" s="21"/>
    </row>
    <row r="57" spans="1:12" ht="22.5" x14ac:dyDescent="0.25">
      <c r="A57" s="76" t="s">
        <v>9</v>
      </c>
      <c r="B57" s="57" t="s">
        <v>644</v>
      </c>
      <c r="C57" s="31" t="s">
        <v>650</v>
      </c>
      <c r="D57" s="35" t="s">
        <v>308</v>
      </c>
      <c r="E57" s="36">
        <v>0.33450000000000002</v>
      </c>
      <c r="F57" s="34">
        <v>0.472443</v>
      </c>
      <c r="G57" s="34">
        <f t="shared" si="0"/>
        <v>-0.13794299999999998</v>
      </c>
      <c r="I57" s="98"/>
      <c r="J57" s="99"/>
      <c r="K57" s="21"/>
    </row>
    <row r="58" spans="1:12" s="22" customFormat="1" ht="22.5" x14ac:dyDescent="0.25">
      <c r="A58" s="76" t="s">
        <v>9</v>
      </c>
      <c r="B58" s="57" t="s">
        <v>286</v>
      </c>
      <c r="C58" s="31" t="s">
        <v>651</v>
      </c>
      <c r="D58" s="35" t="s">
        <v>310</v>
      </c>
      <c r="E58" s="36">
        <v>1.4999999999999999E-2</v>
      </c>
      <c r="F58" s="44">
        <v>9.496000000000001E-3</v>
      </c>
      <c r="G58" s="34">
        <f t="shared" si="0"/>
        <v>5.5039999999999985E-3</v>
      </c>
      <c r="I58" s="98"/>
      <c r="J58" s="99"/>
      <c r="K58" s="21"/>
      <c r="L58" s="4"/>
    </row>
    <row r="59" spans="1:12" s="22" customFormat="1" x14ac:dyDescent="0.25">
      <c r="A59" s="77" t="s">
        <v>9</v>
      </c>
      <c r="B59" s="57" t="s">
        <v>287</v>
      </c>
      <c r="C59" s="48" t="s">
        <v>18</v>
      </c>
      <c r="D59" s="35" t="s">
        <v>310</v>
      </c>
      <c r="E59" s="36">
        <v>5.0000000000000001E-3</v>
      </c>
      <c r="F59" s="34">
        <v>1.33E-3</v>
      </c>
      <c r="G59" s="34">
        <f t="shared" si="0"/>
        <v>3.6700000000000001E-3</v>
      </c>
      <c r="I59" s="98"/>
      <c r="J59" s="99"/>
      <c r="K59" s="21"/>
      <c r="L59" s="4"/>
    </row>
    <row r="60" spans="1:12" s="22" customFormat="1" ht="22.5" customHeight="1" x14ac:dyDescent="0.25">
      <c r="A60" s="77" t="s">
        <v>313</v>
      </c>
      <c r="B60" s="57" t="s">
        <v>288</v>
      </c>
      <c r="C60" s="48" t="s">
        <v>303</v>
      </c>
      <c r="D60" s="35" t="s">
        <v>308</v>
      </c>
      <c r="E60" s="36">
        <v>0.19</v>
      </c>
      <c r="F60" s="34">
        <v>0.16266199999999997</v>
      </c>
      <c r="G60" s="34">
        <f t="shared" si="0"/>
        <v>2.7338000000000029E-2</v>
      </c>
      <c r="I60" s="98"/>
      <c r="J60" s="99"/>
      <c r="K60" s="21"/>
      <c r="L60" s="4"/>
    </row>
    <row r="61" spans="1:12" s="22" customFormat="1" ht="33.75" x14ac:dyDescent="0.25">
      <c r="A61" s="77" t="s">
        <v>312</v>
      </c>
      <c r="B61" s="57" t="s">
        <v>289</v>
      </c>
      <c r="C61" s="48" t="s">
        <v>304</v>
      </c>
      <c r="D61" s="35" t="s">
        <v>311</v>
      </c>
      <c r="E61" s="36">
        <v>0</v>
      </c>
      <c r="F61" s="34">
        <v>0</v>
      </c>
      <c r="G61" s="34">
        <f t="shared" si="0"/>
        <v>0</v>
      </c>
      <c r="I61" s="98"/>
      <c r="J61" s="99"/>
      <c r="K61" s="21"/>
      <c r="L61" s="4"/>
    </row>
    <row r="62" spans="1:12" s="22" customFormat="1" ht="22.5" customHeight="1" x14ac:dyDescent="0.25">
      <c r="A62" s="77" t="s">
        <v>313</v>
      </c>
      <c r="B62" s="57" t="s">
        <v>290</v>
      </c>
      <c r="C62" s="48" t="s">
        <v>152</v>
      </c>
      <c r="D62" s="35" t="s">
        <v>310</v>
      </c>
      <c r="E62" s="36">
        <v>1.95E-2</v>
      </c>
      <c r="F62" s="34">
        <v>1.1186000000000001E-2</v>
      </c>
      <c r="G62" s="34">
        <f t="shared" si="0"/>
        <v>8.3139999999999985E-3</v>
      </c>
      <c r="I62" s="98"/>
      <c r="J62" s="99"/>
      <c r="K62" s="21"/>
      <c r="L62" s="4"/>
    </row>
    <row r="63" spans="1:12" s="22" customFormat="1" ht="22.5" customHeight="1" x14ac:dyDescent="0.25">
      <c r="A63" s="77" t="s">
        <v>313</v>
      </c>
      <c r="B63" s="48" t="s">
        <v>645</v>
      </c>
      <c r="C63" s="48" t="s">
        <v>153</v>
      </c>
      <c r="D63" s="35" t="s">
        <v>310</v>
      </c>
      <c r="E63" s="36">
        <v>0.03</v>
      </c>
      <c r="F63" s="34">
        <v>1.3085000000000003E-2</v>
      </c>
      <c r="G63" s="34">
        <f t="shared" si="0"/>
        <v>1.6914999999999996E-2</v>
      </c>
      <c r="I63" s="98"/>
      <c r="J63" s="99"/>
      <c r="K63" s="21"/>
      <c r="L63" s="4"/>
    </row>
    <row r="64" spans="1:12" s="22" customFormat="1" ht="22.5" customHeight="1" x14ac:dyDescent="0.25">
      <c r="A64" s="77" t="s">
        <v>312</v>
      </c>
      <c r="B64" s="48" t="s">
        <v>646</v>
      </c>
      <c r="C64" s="48" t="s">
        <v>304</v>
      </c>
      <c r="D64" s="35" t="s">
        <v>311</v>
      </c>
      <c r="E64" s="36">
        <v>0</v>
      </c>
      <c r="F64" s="34">
        <v>0</v>
      </c>
      <c r="G64" s="34">
        <f t="shared" si="0"/>
        <v>0</v>
      </c>
      <c r="I64" s="98"/>
      <c r="J64" s="99"/>
      <c r="K64" s="21"/>
      <c r="L64" s="4"/>
    </row>
    <row r="65" spans="1:12" s="55" customFormat="1" ht="22.5" customHeight="1" x14ac:dyDescent="0.25">
      <c r="A65" s="78" t="s">
        <v>312</v>
      </c>
      <c r="B65" s="54" t="s">
        <v>647</v>
      </c>
      <c r="C65" s="54" t="s">
        <v>304</v>
      </c>
      <c r="D65" s="35" t="s">
        <v>311</v>
      </c>
      <c r="E65" s="36">
        <v>0</v>
      </c>
      <c r="F65" s="56">
        <v>0</v>
      </c>
      <c r="G65" s="34">
        <f t="shared" si="0"/>
        <v>0</v>
      </c>
      <c r="I65" s="98"/>
      <c r="J65" s="99"/>
      <c r="K65" s="21"/>
      <c r="L65" s="4"/>
    </row>
    <row r="66" spans="1:12" s="55" customFormat="1" ht="22.5" customHeight="1" x14ac:dyDescent="0.25">
      <c r="A66" s="78" t="s">
        <v>312</v>
      </c>
      <c r="B66" s="54" t="s">
        <v>648</v>
      </c>
      <c r="C66" s="54" t="s">
        <v>304</v>
      </c>
      <c r="D66" s="35" t="s">
        <v>311</v>
      </c>
      <c r="E66" s="36">
        <v>0</v>
      </c>
      <c r="F66" s="56">
        <v>0</v>
      </c>
      <c r="G66" s="34">
        <f t="shared" si="0"/>
        <v>0</v>
      </c>
      <c r="I66" s="98"/>
      <c r="J66" s="99"/>
      <c r="K66" s="21"/>
      <c r="L66" s="4"/>
    </row>
    <row r="67" spans="1:12" s="55" customFormat="1" ht="22.5" customHeight="1" x14ac:dyDescent="0.25">
      <c r="A67" s="78" t="s">
        <v>10</v>
      </c>
      <c r="B67" s="54" t="s">
        <v>291</v>
      </c>
      <c r="C67" s="54" t="s">
        <v>305</v>
      </c>
      <c r="D67" s="35" t="s">
        <v>308</v>
      </c>
      <c r="E67" s="36">
        <v>4.4537E-2</v>
      </c>
      <c r="F67" s="56">
        <v>7.484600000000001E-2</v>
      </c>
      <c r="G67" s="34">
        <f t="shared" si="0"/>
        <v>-3.030900000000001E-2</v>
      </c>
      <c r="I67" s="98"/>
      <c r="J67" s="99"/>
      <c r="K67" s="21"/>
      <c r="L67" s="4"/>
    </row>
    <row r="68" spans="1:12" s="55" customFormat="1" ht="22.5" customHeight="1" x14ac:dyDescent="0.25">
      <c r="A68" s="78" t="s">
        <v>9</v>
      </c>
      <c r="B68" s="54" t="s">
        <v>292</v>
      </c>
      <c r="C68" s="54" t="s">
        <v>652</v>
      </c>
      <c r="D68" s="35" t="s">
        <v>308</v>
      </c>
      <c r="E68" s="36">
        <v>0.11</v>
      </c>
      <c r="F68" s="56">
        <v>8.6192000000000005E-2</v>
      </c>
      <c r="G68" s="34">
        <f t="shared" si="0"/>
        <v>2.3807999999999996E-2</v>
      </c>
      <c r="I68" s="98"/>
      <c r="J68" s="99"/>
      <c r="K68" s="21"/>
      <c r="L68" s="4"/>
    </row>
    <row r="69" spans="1:12" s="55" customFormat="1" ht="22.5" customHeight="1" x14ac:dyDescent="0.25">
      <c r="A69" s="78" t="s">
        <v>312</v>
      </c>
      <c r="B69" s="54" t="s">
        <v>293</v>
      </c>
      <c r="C69" s="54" t="s">
        <v>653</v>
      </c>
      <c r="D69" s="35" t="s">
        <v>310</v>
      </c>
      <c r="E69" s="36">
        <v>0</v>
      </c>
      <c r="F69" s="56">
        <v>0</v>
      </c>
      <c r="G69" s="34">
        <f t="shared" si="0"/>
        <v>0</v>
      </c>
      <c r="I69" s="108"/>
      <c r="J69" s="99"/>
      <c r="K69" s="21"/>
      <c r="L69" s="4"/>
    </row>
    <row r="70" spans="1:12" s="55" customFormat="1" ht="22.5" customHeight="1" x14ac:dyDescent="0.25">
      <c r="A70" s="78" t="s">
        <v>9</v>
      </c>
      <c r="B70" s="54" t="s">
        <v>372</v>
      </c>
      <c r="C70" s="54" t="s">
        <v>374</v>
      </c>
      <c r="D70" s="35" t="s">
        <v>311</v>
      </c>
      <c r="E70" s="36">
        <v>1E-3</v>
      </c>
      <c r="F70" s="56">
        <v>6.6300000000000039E-4</v>
      </c>
      <c r="G70" s="34">
        <f t="shared" si="0"/>
        <v>3.3699999999999963E-4</v>
      </c>
      <c r="I70" s="108"/>
      <c r="J70" s="99"/>
      <c r="K70" s="21"/>
      <c r="L70" s="4"/>
    </row>
    <row r="71" spans="1:12" s="55" customFormat="1" ht="22.5" customHeight="1" x14ac:dyDescent="0.25">
      <c r="A71" s="78" t="s">
        <v>313</v>
      </c>
      <c r="B71" s="54" t="s">
        <v>373</v>
      </c>
      <c r="C71" s="54" t="s">
        <v>375</v>
      </c>
      <c r="D71" s="35" t="s">
        <v>308</v>
      </c>
      <c r="E71" s="36">
        <v>0.11243</v>
      </c>
      <c r="F71" s="56">
        <v>1.6433E-2</v>
      </c>
      <c r="G71" s="34">
        <f t="shared" si="0"/>
        <v>9.5996999999999999E-2</v>
      </c>
      <c r="I71" s="108"/>
      <c r="J71" s="99"/>
      <c r="K71" s="21"/>
      <c r="L71" s="4"/>
    </row>
    <row r="72" spans="1:12" s="55" customFormat="1" ht="22.5" customHeight="1" x14ac:dyDescent="0.25">
      <c r="A72" s="78" t="s">
        <v>9</v>
      </c>
      <c r="B72" s="54" t="s">
        <v>685</v>
      </c>
      <c r="C72" s="54" t="s">
        <v>686</v>
      </c>
      <c r="D72" s="35" t="s">
        <v>309</v>
      </c>
      <c r="E72" s="36">
        <v>7.1999999999999994E-4</v>
      </c>
      <c r="F72" s="56">
        <v>2.0870000000000003E-3</v>
      </c>
      <c r="G72" s="34">
        <f t="shared" si="0"/>
        <v>-1.3670000000000004E-3</v>
      </c>
      <c r="I72" s="108"/>
      <c r="J72" s="99"/>
      <c r="K72" s="21"/>
      <c r="L72" s="4"/>
    </row>
    <row r="73" spans="1:12" s="55" customFormat="1" ht="22.5" customHeight="1" x14ac:dyDescent="0.25">
      <c r="A73" s="78" t="s">
        <v>210</v>
      </c>
      <c r="B73" s="54" t="s">
        <v>314</v>
      </c>
      <c r="C73" s="54" t="s">
        <v>316</v>
      </c>
      <c r="D73" s="35" t="s">
        <v>317</v>
      </c>
      <c r="E73" s="36">
        <v>0.01</v>
      </c>
      <c r="F73" s="56">
        <v>8.371E-3</v>
      </c>
      <c r="G73" s="34">
        <f t="shared" si="0"/>
        <v>1.6290000000000002E-3</v>
      </c>
      <c r="I73" s="137"/>
      <c r="J73" s="99"/>
      <c r="K73" s="102"/>
    </row>
    <row r="74" spans="1:12" s="55" customFormat="1" ht="22.5" customHeight="1" x14ac:dyDescent="0.25">
      <c r="A74" s="78" t="s">
        <v>210</v>
      </c>
      <c r="B74" s="54" t="s">
        <v>654</v>
      </c>
      <c r="C74" s="54" t="s">
        <v>316</v>
      </c>
      <c r="D74" s="35" t="s">
        <v>317</v>
      </c>
      <c r="E74" s="36">
        <v>5.0000000000000001E-3</v>
      </c>
      <c r="F74" s="56">
        <v>2.0040000000000001E-3</v>
      </c>
      <c r="G74" s="34">
        <f t="shared" si="0"/>
        <v>2.996E-3</v>
      </c>
      <c r="I74" s="138"/>
      <c r="J74" s="99"/>
      <c r="K74" s="102"/>
    </row>
    <row r="75" spans="1:12" s="55" customFormat="1" ht="22.5" customHeight="1" x14ac:dyDescent="0.25">
      <c r="A75" s="78" t="s">
        <v>9</v>
      </c>
      <c r="B75" s="54" t="s">
        <v>227</v>
      </c>
      <c r="C75" s="54" t="s">
        <v>316</v>
      </c>
      <c r="D75" s="35" t="s">
        <v>317</v>
      </c>
      <c r="E75" s="36">
        <v>9.1999999999999998E-2</v>
      </c>
      <c r="F75" s="56">
        <v>0.15953000000000001</v>
      </c>
      <c r="G75" s="34">
        <f t="shared" si="0"/>
        <v>-6.7530000000000007E-2</v>
      </c>
      <c r="I75" s="138"/>
      <c r="J75" s="99"/>
      <c r="K75" s="102"/>
    </row>
    <row r="76" spans="1:12" s="55" customFormat="1" ht="22.5" customHeight="1" x14ac:dyDescent="0.25">
      <c r="A76" s="78" t="s">
        <v>9</v>
      </c>
      <c r="B76" s="54" t="s">
        <v>315</v>
      </c>
      <c r="C76" s="54" t="s">
        <v>316</v>
      </c>
      <c r="D76" s="35" t="s">
        <v>317</v>
      </c>
      <c r="E76" s="36">
        <v>0.02</v>
      </c>
      <c r="F76" s="56">
        <v>1.0141000000000001E-2</v>
      </c>
      <c r="G76" s="34">
        <f t="shared" si="0"/>
        <v>9.8589999999999997E-3</v>
      </c>
      <c r="I76" s="138"/>
      <c r="J76" s="99"/>
      <c r="K76" s="102"/>
    </row>
    <row r="77" spans="1:12" s="55" customFormat="1" ht="22.5" customHeight="1" x14ac:dyDescent="0.25">
      <c r="A77" s="77" t="s">
        <v>10</v>
      </c>
      <c r="B77" s="48" t="s">
        <v>228</v>
      </c>
      <c r="C77" s="54" t="s">
        <v>316</v>
      </c>
      <c r="D77" s="35" t="s">
        <v>317</v>
      </c>
      <c r="E77" s="36">
        <v>1.4E-2</v>
      </c>
      <c r="F77" s="56">
        <v>1.6088999999999999E-2</v>
      </c>
      <c r="G77" s="34">
        <f t="shared" si="0"/>
        <v>-2.0889999999999988E-3</v>
      </c>
      <c r="I77" s="138"/>
      <c r="J77" s="99"/>
      <c r="K77" s="102"/>
    </row>
    <row r="78" spans="1:12" ht="15" customHeight="1" x14ac:dyDescent="0.25">
      <c r="A78" s="73" t="s">
        <v>154</v>
      </c>
      <c r="B78" s="32"/>
      <c r="C78" s="32"/>
      <c r="D78" s="32"/>
      <c r="E78" s="33">
        <f>SUM(E13:E77)</f>
        <v>132.97760099999996</v>
      </c>
      <c r="F78" s="33">
        <f>SUM(F13:F77)</f>
        <v>116.71995999999999</v>
      </c>
      <c r="G78" s="33">
        <f>SUM(G13:G77)</f>
        <v>16.257640999999992</v>
      </c>
      <c r="I78" s="21"/>
      <c r="J78" s="21"/>
      <c r="K78" s="21"/>
    </row>
    <row r="79" spans="1:12" x14ac:dyDescent="0.25">
      <c r="I79" s="21"/>
      <c r="J79" s="21"/>
      <c r="K79" s="21"/>
    </row>
    <row r="80" spans="1:12" x14ac:dyDescent="0.25">
      <c r="I80" s="21"/>
      <c r="J80" s="21"/>
      <c r="K80" s="21"/>
    </row>
    <row r="81" spans="9:11" x14ac:dyDescent="0.25">
      <c r="I81" s="21"/>
      <c r="J81" s="21"/>
      <c r="K81" s="21"/>
    </row>
    <row r="82" spans="9:11" x14ac:dyDescent="0.25">
      <c r="I82" s="21"/>
      <c r="J82" s="21"/>
      <c r="K82" s="21"/>
    </row>
    <row r="83" spans="9:11" x14ac:dyDescent="0.25">
      <c r="I83" s="21"/>
      <c r="J83" s="21"/>
      <c r="K83" s="21"/>
    </row>
    <row r="84" spans="9:11" x14ac:dyDescent="0.25">
      <c r="I84" s="21"/>
      <c r="J84" s="21"/>
      <c r="K84" s="21"/>
    </row>
    <row r="85" spans="9:11" x14ac:dyDescent="0.25">
      <c r="I85" s="21"/>
      <c r="J85" s="21"/>
      <c r="K85" s="21"/>
    </row>
  </sheetData>
  <autoFilter ref="A12:G78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3"/>
  <sheetViews>
    <sheetView view="pageBreakPreview" zoomScale="80" zoomScaleNormal="100" zoomScaleSheetLayoutView="80" workbookViewId="0">
      <pane ySplit="11" topLeftCell="A12" activePane="bottomLeft" state="frozen"/>
      <selection activeCell="C44" sqref="C44"/>
      <selection pane="bottomLeft" activeCell="D29" sqref="D2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85546875" style="4" bestFit="1" customWidth="1"/>
    <col min="12" max="12" width="9.140625" style="4"/>
    <col min="13" max="13" width="10.85546875" style="4" bestFit="1" customWidth="1"/>
    <col min="14" max="16384" width="9.140625" style="4"/>
  </cols>
  <sheetData>
    <row r="1" spans="1:13" ht="15" customHeight="1" x14ac:dyDescent="0.25">
      <c r="C1" s="17"/>
      <c r="D1" s="17"/>
      <c r="E1" s="17"/>
      <c r="F1" s="121" t="str">
        <f>'Приморский край'!F1:G5</f>
        <v>Приложение N 4
к приказу ФАС России
от 08.12.2022 N 960/22
Форма 6</v>
      </c>
      <c r="G1" s="122"/>
    </row>
    <row r="2" spans="1:13" ht="15" customHeight="1" x14ac:dyDescent="0.25">
      <c r="C2" s="123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МАЙ 2025 года
</v>
      </c>
      <c r="D2" s="124"/>
      <c r="E2" s="125"/>
      <c r="F2" s="122"/>
      <c r="G2" s="122"/>
    </row>
    <row r="3" spans="1:13" ht="15" customHeight="1" x14ac:dyDescent="0.25">
      <c r="C3" s="126"/>
      <c r="D3" s="127"/>
      <c r="E3" s="128"/>
      <c r="F3" s="122"/>
      <c r="G3" s="122"/>
    </row>
    <row r="4" spans="1:13" ht="15" customHeight="1" x14ac:dyDescent="0.25">
      <c r="C4" s="126"/>
      <c r="D4" s="127"/>
      <c r="E4" s="128"/>
      <c r="F4" s="122"/>
      <c r="G4" s="122"/>
    </row>
    <row r="5" spans="1:13" ht="15" customHeight="1" x14ac:dyDescent="0.25">
      <c r="C5" s="126"/>
      <c r="D5" s="127"/>
      <c r="E5" s="128"/>
      <c r="F5" s="122"/>
      <c r="G5" s="122"/>
    </row>
    <row r="6" spans="1:13" ht="15" customHeight="1" x14ac:dyDescent="0.25">
      <c r="C6" s="126"/>
      <c r="D6" s="127"/>
      <c r="E6" s="128"/>
    </row>
    <row r="7" spans="1:13" ht="3.75" customHeight="1" x14ac:dyDescent="0.25">
      <c r="C7" s="129"/>
      <c r="D7" s="130"/>
      <c r="E7" s="131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45778</v>
      </c>
      <c r="C9" s="17"/>
      <c r="D9" s="17"/>
      <c r="E9" s="17"/>
      <c r="F9" s="132"/>
      <c r="G9" s="133"/>
      <c r="K9" s="4" t="s">
        <v>376</v>
      </c>
      <c r="M9" s="4" t="s">
        <v>377</v>
      </c>
    </row>
    <row r="10" spans="1:13" hidden="1" x14ac:dyDescent="0.25">
      <c r="C10" s="18"/>
      <c r="D10" s="18"/>
      <c r="E10" s="20">
        <f>SUBTOTAL(9,(E13:E547))*1000</f>
        <v>19578.871999999996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66">
        <f>SUBTOTAL(9,E13:E44)*1000</f>
        <v>9789.4359999999979</v>
      </c>
      <c r="M11" s="66">
        <f>SUBTOTAL(9,F13:F44)*1000</f>
        <v>14900.602999999997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79" t="s">
        <v>157</v>
      </c>
      <c r="B13" s="30" t="s">
        <v>318</v>
      </c>
      <c r="C13" s="41" t="s">
        <v>345</v>
      </c>
      <c r="D13" s="35" t="s">
        <v>307</v>
      </c>
      <c r="E13" s="38">
        <v>0</v>
      </c>
      <c r="F13" s="37">
        <v>1.4476249999999999</v>
      </c>
      <c r="G13" s="37">
        <f>E13-F13</f>
        <v>-1.4476249999999999</v>
      </c>
      <c r="J13" s="104"/>
      <c r="K13" s="21"/>
      <c r="L13" s="21"/>
      <c r="M13" s="21"/>
    </row>
    <row r="14" spans="1:13" ht="22.5" x14ac:dyDescent="0.25">
      <c r="A14" s="79" t="s">
        <v>157</v>
      </c>
      <c r="B14" s="30" t="s">
        <v>319</v>
      </c>
      <c r="C14" s="41" t="s">
        <v>345</v>
      </c>
      <c r="D14" s="35" t="s">
        <v>11</v>
      </c>
      <c r="E14" s="38">
        <v>5.5220000000000002</v>
      </c>
      <c r="F14" s="37">
        <v>10.415158</v>
      </c>
      <c r="G14" s="37">
        <f t="shared" ref="G14:G43" si="0">E14-F14</f>
        <v>-4.8931579999999997</v>
      </c>
      <c r="J14" s="105"/>
      <c r="K14" s="21"/>
      <c r="L14" s="21"/>
      <c r="M14" s="21"/>
    </row>
    <row r="15" spans="1:13" ht="45" x14ac:dyDescent="0.25">
      <c r="A15" s="79" t="s">
        <v>158</v>
      </c>
      <c r="B15" s="30" t="s">
        <v>320</v>
      </c>
      <c r="C15" s="41" t="s">
        <v>345</v>
      </c>
      <c r="D15" s="35" t="s">
        <v>11</v>
      </c>
      <c r="E15" s="38">
        <v>0.89700000000000002</v>
      </c>
      <c r="F15" s="37">
        <v>0.91108100000000003</v>
      </c>
      <c r="G15" s="37">
        <f t="shared" si="0"/>
        <v>-1.408100000000001E-2</v>
      </c>
      <c r="J15" s="104"/>
      <c r="K15" s="21"/>
      <c r="L15" s="21"/>
      <c r="M15" s="21"/>
    </row>
    <row r="16" spans="1:13" ht="22.5" x14ac:dyDescent="0.25">
      <c r="A16" s="79" t="s">
        <v>7</v>
      </c>
      <c r="B16" s="30" t="s">
        <v>321</v>
      </c>
      <c r="C16" s="41" t="s">
        <v>346</v>
      </c>
      <c r="D16" s="35" t="s">
        <v>308</v>
      </c>
      <c r="E16" s="38">
        <v>0.55500000000000005</v>
      </c>
      <c r="F16" s="37">
        <v>0.43640699999999993</v>
      </c>
      <c r="G16" s="37">
        <f t="shared" si="0"/>
        <v>0.11859300000000011</v>
      </c>
      <c r="J16" s="104"/>
      <c r="K16" s="21"/>
      <c r="L16" s="21"/>
      <c r="M16" s="21"/>
    </row>
    <row r="17" spans="1:13" ht="22.5" x14ac:dyDescent="0.25">
      <c r="A17" s="79" t="s">
        <v>7</v>
      </c>
      <c r="B17" s="30" t="s">
        <v>322</v>
      </c>
      <c r="C17" s="41" t="s">
        <v>346</v>
      </c>
      <c r="D17" s="35" t="s">
        <v>308</v>
      </c>
      <c r="E17" s="38">
        <v>0.52600000000000002</v>
      </c>
      <c r="F17" s="37">
        <v>0.44230999999999998</v>
      </c>
      <c r="G17" s="37">
        <f t="shared" si="0"/>
        <v>8.3690000000000042E-2</v>
      </c>
      <c r="J17" s="104"/>
      <c r="K17" s="21"/>
      <c r="L17" s="21"/>
      <c r="M17" s="21"/>
    </row>
    <row r="18" spans="1:13" ht="22.5" x14ac:dyDescent="0.25">
      <c r="A18" s="79" t="s">
        <v>157</v>
      </c>
      <c r="B18" s="42" t="s">
        <v>323</v>
      </c>
      <c r="C18" s="43" t="s">
        <v>347</v>
      </c>
      <c r="D18" s="35" t="s">
        <v>308</v>
      </c>
      <c r="E18" s="39">
        <v>0.375</v>
      </c>
      <c r="F18" s="37">
        <v>0.27977200000000002</v>
      </c>
      <c r="G18" s="37">
        <f t="shared" si="0"/>
        <v>9.5227999999999979E-2</v>
      </c>
      <c r="J18" s="106"/>
      <c r="K18" s="21"/>
      <c r="L18" s="21"/>
      <c r="M18" s="21"/>
    </row>
    <row r="19" spans="1:13" ht="22.5" x14ac:dyDescent="0.25">
      <c r="A19" s="79" t="s">
        <v>158</v>
      </c>
      <c r="B19" s="30" t="s">
        <v>324</v>
      </c>
      <c r="C19" s="43" t="s">
        <v>348</v>
      </c>
      <c r="D19" s="35" t="s">
        <v>310</v>
      </c>
      <c r="E19" s="38">
        <v>3.2000000000000001E-2</v>
      </c>
      <c r="F19" s="37">
        <v>2.5590999999999996E-2</v>
      </c>
      <c r="G19" s="37">
        <f t="shared" si="0"/>
        <v>6.409000000000005E-3</v>
      </c>
      <c r="J19" s="104"/>
      <c r="K19" s="21"/>
      <c r="L19" s="21"/>
      <c r="M19" s="21"/>
    </row>
    <row r="20" spans="1:13" ht="22.5" x14ac:dyDescent="0.25">
      <c r="A20" s="79" t="s">
        <v>158</v>
      </c>
      <c r="B20" s="30" t="s">
        <v>325</v>
      </c>
      <c r="C20" s="43" t="s">
        <v>349</v>
      </c>
      <c r="D20" s="35" t="s">
        <v>310</v>
      </c>
      <c r="E20" s="38">
        <v>4.3999999999999997E-2</v>
      </c>
      <c r="F20" s="37">
        <v>3.3239999999999999E-2</v>
      </c>
      <c r="G20" s="37">
        <f t="shared" si="0"/>
        <v>1.0759999999999999E-2</v>
      </c>
      <c r="J20" s="104"/>
      <c r="K20" s="21"/>
      <c r="L20" s="21"/>
      <c r="M20" s="21"/>
    </row>
    <row r="21" spans="1:13" ht="22.5" x14ac:dyDescent="0.25">
      <c r="A21" s="79" t="s">
        <v>158</v>
      </c>
      <c r="B21" s="30" t="s">
        <v>326</v>
      </c>
      <c r="C21" s="43" t="s">
        <v>350</v>
      </c>
      <c r="D21" s="35" t="s">
        <v>310</v>
      </c>
      <c r="E21" s="38">
        <v>0.02</v>
      </c>
      <c r="F21" s="37">
        <v>2.0305999999999998E-2</v>
      </c>
      <c r="G21" s="37">
        <f t="shared" si="0"/>
        <v>-3.0599999999999725E-4</v>
      </c>
      <c r="J21" s="104"/>
      <c r="K21" s="21"/>
      <c r="L21" s="21"/>
      <c r="M21" s="21"/>
    </row>
    <row r="22" spans="1:13" x14ac:dyDescent="0.25">
      <c r="A22" s="79" t="s">
        <v>7</v>
      </c>
      <c r="B22" s="30" t="s">
        <v>327</v>
      </c>
      <c r="C22" s="43" t="s">
        <v>351</v>
      </c>
      <c r="D22" s="35" t="s">
        <v>311</v>
      </c>
      <c r="E22" s="38">
        <v>8.6E-3</v>
      </c>
      <c r="F22" s="37">
        <v>0</v>
      </c>
      <c r="G22" s="37">
        <f t="shared" si="0"/>
        <v>8.6E-3</v>
      </c>
      <c r="J22" s="104"/>
      <c r="K22" s="21"/>
      <c r="L22" s="21"/>
      <c r="M22" s="21"/>
    </row>
    <row r="23" spans="1:13" ht="21" x14ac:dyDescent="0.25">
      <c r="A23" s="79" t="s">
        <v>158</v>
      </c>
      <c r="B23" s="30" t="s">
        <v>328</v>
      </c>
      <c r="C23" s="41" t="s">
        <v>352</v>
      </c>
      <c r="D23" s="35" t="s">
        <v>310</v>
      </c>
      <c r="E23" s="38">
        <v>3.5000000000000003E-2</v>
      </c>
      <c r="F23" s="40">
        <v>2.3535E-2</v>
      </c>
      <c r="G23" s="37">
        <f t="shared" si="0"/>
        <v>1.1465000000000003E-2</v>
      </c>
      <c r="J23" s="104"/>
      <c r="K23" s="21"/>
      <c r="L23" s="21"/>
      <c r="M23" s="21"/>
    </row>
    <row r="24" spans="1:13" x14ac:dyDescent="0.25">
      <c r="A24" s="79" t="s">
        <v>252</v>
      </c>
      <c r="B24" s="30" t="s">
        <v>329</v>
      </c>
      <c r="C24" s="43" t="s">
        <v>253</v>
      </c>
      <c r="D24" s="35" t="s">
        <v>308</v>
      </c>
      <c r="E24" s="38">
        <v>0.53</v>
      </c>
      <c r="F24" s="37">
        <v>0.17613000000000001</v>
      </c>
      <c r="G24" s="37">
        <f t="shared" si="0"/>
        <v>0.35387000000000002</v>
      </c>
      <c r="J24" s="104"/>
      <c r="K24" s="21"/>
      <c r="L24" s="21"/>
      <c r="M24" s="21"/>
    </row>
    <row r="25" spans="1:13" ht="33.75" x14ac:dyDescent="0.25">
      <c r="A25" s="79" t="s">
        <v>252</v>
      </c>
      <c r="B25" s="30" t="s">
        <v>330</v>
      </c>
      <c r="C25" s="43" t="s">
        <v>353</v>
      </c>
      <c r="D25" s="35" t="s">
        <v>309</v>
      </c>
      <c r="E25" s="38">
        <v>5.5000000000000003E-4</v>
      </c>
      <c r="F25" s="37">
        <v>2.1838E-2</v>
      </c>
      <c r="G25" s="37">
        <f t="shared" si="0"/>
        <v>-2.1288000000000001E-2</v>
      </c>
      <c r="J25" s="104"/>
      <c r="K25" s="21"/>
      <c r="L25" s="21"/>
      <c r="M25" s="21"/>
    </row>
    <row r="26" spans="1:13" ht="22.5" x14ac:dyDescent="0.25">
      <c r="A26" s="79" t="s">
        <v>158</v>
      </c>
      <c r="B26" s="30" t="s">
        <v>331</v>
      </c>
      <c r="C26" s="43" t="s">
        <v>354</v>
      </c>
      <c r="D26" s="35" t="s">
        <v>310</v>
      </c>
      <c r="E26" s="38">
        <v>2.5999999999999999E-2</v>
      </c>
      <c r="F26" s="37">
        <v>4.4386000000000009E-2</v>
      </c>
      <c r="G26" s="37">
        <f t="shared" si="0"/>
        <v>-1.838600000000001E-2</v>
      </c>
      <c r="J26" s="104"/>
      <c r="K26" s="21"/>
      <c r="L26" s="21"/>
      <c r="M26" s="21"/>
    </row>
    <row r="27" spans="1:13" ht="33.75" x14ac:dyDescent="0.25">
      <c r="A27" s="79" t="s">
        <v>158</v>
      </c>
      <c r="B27" s="30" t="s">
        <v>332</v>
      </c>
      <c r="C27" s="43" t="s">
        <v>355</v>
      </c>
      <c r="D27" s="35" t="s">
        <v>310</v>
      </c>
      <c r="E27" s="38">
        <v>7.0000000000000007E-2</v>
      </c>
      <c r="F27" s="37">
        <v>1.4836999999999999E-2</v>
      </c>
      <c r="G27" s="37">
        <f t="shared" si="0"/>
        <v>5.5163000000000004E-2</v>
      </c>
      <c r="J27" s="104"/>
      <c r="K27" s="21"/>
      <c r="L27" s="21"/>
      <c r="M27" s="21"/>
    </row>
    <row r="28" spans="1:13" ht="22.5" x14ac:dyDescent="0.25">
      <c r="A28" s="79" t="s">
        <v>7</v>
      </c>
      <c r="B28" s="30" t="s">
        <v>333</v>
      </c>
      <c r="C28" s="43" t="s">
        <v>155</v>
      </c>
      <c r="D28" s="35" t="s">
        <v>310</v>
      </c>
      <c r="E28" s="38">
        <v>1.8200000000000001E-2</v>
      </c>
      <c r="F28" s="37">
        <v>3.8869999999999994E-3</v>
      </c>
      <c r="G28" s="37">
        <f t="shared" si="0"/>
        <v>1.4313000000000001E-2</v>
      </c>
      <c r="J28" s="104"/>
      <c r="K28" s="21"/>
      <c r="L28" s="21"/>
      <c r="M28" s="21"/>
    </row>
    <row r="29" spans="1:13" ht="33.75" x14ac:dyDescent="0.25">
      <c r="A29" s="79" t="s">
        <v>7</v>
      </c>
      <c r="B29" s="30" t="s">
        <v>334</v>
      </c>
      <c r="C29" s="43" t="s">
        <v>156</v>
      </c>
      <c r="D29" s="35" t="s">
        <v>311</v>
      </c>
      <c r="E29" s="38">
        <v>6.0000000000000001E-3</v>
      </c>
      <c r="F29" s="37">
        <v>1.0727E-2</v>
      </c>
      <c r="G29" s="37">
        <f t="shared" si="0"/>
        <v>-4.7270000000000003E-3</v>
      </c>
      <c r="J29" s="104"/>
      <c r="K29" s="21"/>
      <c r="L29" s="21"/>
      <c r="M29" s="21"/>
    </row>
    <row r="30" spans="1:13" ht="33.75" x14ac:dyDescent="0.25">
      <c r="A30" s="79" t="s">
        <v>158</v>
      </c>
      <c r="B30" s="30" t="s">
        <v>335</v>
      </c>
      <c r="C30" s="43" t="s">
        <v>356</v>
      </c>
      <c r="D30" s="35" t="s">
        <v>310</v>
      </c>
      <c r="E30" s="38">
        <v>1.46E-2</v>
      </c>
      <c r="F30" s="37">
        <v>0.12082100000000005</v>
      </c>
      <c r="G30" s="37">
        <f t="shared" si="0"/>
        <v>-0.10622100000000005</v>
      </c>
      <c r="J30" s="104"/>
      <c r="K30" s="21"/>
      <c r="L30" s="21"/>
      <c r="M30" s="21"/>
    </row>
    <row r="31" spans="1:13" ht="33.75" x14ac:dyDescent="0.25">
      <c r="A31" s="79" t="s">
        <v>7</v>
      </c>
      <c r="B31" s="30" t="s">
        <v>336</v>
      </c>
      <c r="C31" s="43" t="s">
        <v>357</v>
      </c>
      <c r="D31" s="35" t="s">
        <v>308</v>
      </c>
      <c r="E31" s="38">
        <v>0.2</v>
      </c>
      <c r="F31" s="37">
        <v>0.13890499999999997</v>
      </c>
      <c r="G31" s="37">
        <f t="shared" si="0"/>
        <v>6.1095000000000038E-2</v>
      </c>
      <c r="J31" s="104"/>
      <c r="K31" s="21"/>
      <c r="L31" s="21"/>
      <c r="M31" s="21"/>
    </row>
    <row r="32" spans="1:13" ht="33.75" x14ac:dyDescent="0.25">
      <c r="A32" s="79" t="s">
        <v>157</v>
      </c>
      <c r="B32" s="30" t="s">
        <v>337</v>
      </c>
      <c r="C32" s="43" t="s">
        <v>358</v>
      </c>
      <c r="D32" s="35" t="s">
        <v>308</v>
      </c>
      <c r="E32" s="38">
        <v>0.26</v>
      </c>
      <c r="F32" s="37">
        <v>1.5870000000000006E-2</v>
      </c>
      <c r="G32" s="37">
        <f t="shared" si="0"/>
        <v>0.24413000000000001</v>
      </c>
      <c r="J32" s="104"/>
      <c r="K32" s="21"/>
      <c r="L32" s="21"/>
      <c r="M32" s="21"/>
    </row>
    <row r="33" spans="1:14" s="22" customFormat="1" ht="22.5" x14ac:dyDescent="0.25">
      <c r="A33" s="79" t="s">
        <v>157</v>
      </c>
      <c r="B33" s="30" t="s">
        <v>338</v>
      </c>
      <c r="C33" s="43" t="s">
        <v>359</v>
      </c>
      <c r="D33" s="35" t="s">
        <v>310</v>
      </c>
      <c r="E33" s="38">
        <v>1.4999999999999999E-2</v>
      </c>
      <c r="F33" s="37">
        <v>4.0759000000000004E-2</v>
      </c>
      <c r="G33" s="37">
        <f t="shared" si="0"/>
        <v>-2.5759000000000004E-2</v>
      </c>
      <c r="J33" s="104"/>
      <c r="K33" s="21"/>
      <c r="L33" s="21"/>
      <c r="M33" s="107"/>
      <c r="N33" s="4"/>
    </row>
    <row r="34" spans="1:14" ht="22.5" x14ac:dyDescent="0.25">
      <c r="A34" s="79" t="s">
        <v>158</v>
      </c>
      <c r="B34" s="30" t="s">
        <v>339</v>
      </c>
      <c r="C34" s="43" t="s">
        <v>360</v>
      </c>
      <c r="D34" s="35" t="s">
        <v>310</v>
      </c>
      <c r="E34" s="38">
        <v>0.03</v>
      </c>
      <c r="F34" s="44">
        <v>5.744E-3</v>
      </c>
      <c r="G34" s="37">
        <f t="shared" si="0"/>
        <v>2.4256E-2</v>
      </c>
      <c r="J34" s="104"/>
      <c r="K34" s="21"/>
      <c r="L34" s="21"/>
      <c r="M34" s="21"/>
    </row>
    <row r="35" spans="1:14" ht="22.5" x14ac:dyDescent="0.25">
      <c r="A35" s="79" t="s">
        <v>7</v>
      </c>
      <c r="B35" s="30" t="s">
        <v>340</v>
      </c>
      <c r="C35" s="43" t="s">
        <v>360</v>
      </c>
      <c r="D35" s="35" t="s">
        <v>311</v>
      </c>
      <c r="E35" s="38">
        <v>7.7000000000000002E-3</v>
      </c>
      <c r="F35" s="44">
        <v>6.431000000000001E-3</v>
      </c>
      <c r="G35" s="37">
        <f t="shared" si="0"/>
        <v>1.2689999999999993E-3</v>
      </c>
      <c r="J35" s="104"/>
      <c r="K35" s="21"/>
      <c r="L35" s="21"/>
      <c r="M35" s="21"/>
    </row>
    <row r="36" spans="1:14" ht="22.5" x14ac:dyDescent="0.25">
      <c r="A36" s="79" t="s">
        <v>7</v>
      </c>
      <c r="B36" s="30" t="s">
        <v>341</v>
      </c>
      <c r="C36" s="43" t="s">
        <v>360</v>
      </c>
      <c r="D36" s="35" t="s">
        <v>311</v>
      </c>
      <c r="E36" s="38">
        <v>6.4000000000000003E-3</v>
      </c>
      <c r="F36" s="44">
        <v>4.4660000000000012E-3</v>
      </c>
      <c r="G36" s="37">
        <f t="shared" si="0"/>
        <v>1.9339999999999991E-3</v>
      </c>
      <c r="J36" s="104"/>
      <c r="K36" s="21"/>
      <c r="L36" s="21"/>
      <c r="M36" s="21"/>
    </row>
    <row r="37" spans="1:14" x14ac:dyDescent="0.25">
      <c r="A37" s="79" t="s">
        <v>7</v>
      </c>
      <c r="B37" s="54" t="s">
        <v>342</v>
      </c>
      <c r="C37" s="54" t="s">
        <v>361</v>
      </c>
      <c r="D37" s="64" t="s">
        <v>311</v>
      </c>
      <c r="E37" s="34">
        <v>7.6E-3</v>
      </c>
      <c r="F37" s="34">
        <v>3.0600000000000007E-3</v>
      </c>
      <c r="G37" s="37">
        <f t="shared" si="0"/>
        <v>4.5399999999999989E-3</v>
      </c>
      <c r="J37" s="104"/>
      <c r="K37" s="21"/>
      <c r="L37" s="21"/>
      <c r="M37" s="21"/>
    </row>
    <row r="38" spans="1:14" ht="22.5" x14ac:dyDescent="0.25">
      <c r="A38" s="75" t="s">
        <v>252</v>
      </c>
      <c r="B38" s="62" t="s">
        <v>343</v>
      </c>
      <c r="C38" s="62" t="s">
        <v>657</v>
      </c>
      <c r="D38" s="52" t="s">
        <v>310</v>
      </c>
      <c r="E38" s="60">
        <v>1.4999999999999999E-2</v>
      </c>
      <c r="F38" s="60">
        <v>8.4489999999999996E-2</v>
      </c>
      <c r="G38" s="37">
        <f t="shared" si="0"/>
        <v>-6.9489999999999996E-2</v>
      </c>
      <c r="J38" s="104"/>
      <c r="K38" s="21"/>
      <c r="L38" s="21"/>
      <c r="M38" s="21"/>
    </row>
    <row r="39" spans="1:14" ht="22.5" x14ac:dyDescent="0.25">
      <c r="A39" s="75" t="s">
        <v>7</v>
      </c>
      <c r="B39" s="62" t="s">
        <v>344</v>
      </c>
      <c r="C39" s="62" t="s">
        <v>658</v>
      </c>
      <c r="D39" s="52" t="s">
        <v>308</v>
      </c>
      <c r="E39" s="60">
        <v>0.23</v>
      </c>
      <c r="F39" s="60">
        <v>7.4999999999999983E-2</v>
      </c>
      <c r="G39" s="37">
        <f t="shared" si="0"/>
        <v>0.15500000000000003</v>
      </c>
      <c r="J39" s="104"/>
      <c r="K39" s="21"/>
      <c r="L39" s="21"/>
      <c r="M39" s="21"/>
    </row>
    <row r="40" spans="1:14" x14ac:dyDescent="0.25">
      <c r="A40" s="79" t="s">
        <v>7</v>
      </c>
      <c r="B40" s="62" t="s">
        <v>365</v>
      </c>
      <c r="C40" s="62" t="s">
        <v>366</v>
      </c>
      <c r="D40" s="52" t="s">
        <v>310</v>
      </c>
      <c r="E40" s="60">
        <v>6.6186000000000009E-2</v>
      </c>
      <c r="F40" s="60">
        <v>2.454E-3</v>
      </c>
      <c r="G40" s="37">
        <f t="shared" ref="G40" si="1">E40-F40</f>
        <v>6.3732000000000011E-2</v>
      </c>
      <c r="J40" s="104"/>
      <c r="K40" s="21"/>
      <c r="L40" s="21"/>
      <c r="M40" s="21"/>
    </row>
    <row r="41" spans="1:14" ht="21" x14ac:dyDescent="0.25">
      <c r="A41" s="75" t="s">
        <v>157</v>
      </c>
      <c r="B41" s="62" t="s">
        <v>655</v>
      </c>
      <c r="C41" s="62" t="s">
        <v>367</v>
      </c>
      <c r="D41" s="52" t="s">
        <v>310</v>
      </c>
      <c r="E41" s="60">
        <v>1.2E-2</v>
      </c>
      <c r="F41" s="60">
        <v>4.4312999999999998E-2</v>
      </c>
      <c r="G41" s="37">
        <f t="shared" si="0"/>
        <v>-3.2312999999999995E-2</v>
      </c>
      <c r="J41" s="104"/>
      <c r="K41" s="21"/>
      <c r="L41" s="21"/>
      <c r="M41" s="21"/>
    </row>
    <row r="42" spans="1:14" ht="22.5" x14ac:dyDescent="0.25">
      <c r="A42" s="75" t="s">
        <v>157</v>
      </c>
      <c r="B42" s="62" t="s">
        <v>378</v>
      </c>
      <c r="C42" s="62" t="s">
        <v>379</v>
      </c>
      <c r="D42" s="52" t="s">
        <v>308</v>
      </c>
      <c r="E42" s="60">
        <v>0.129</v>
      </c>
      <c r="F42" s="60">
        <v>9.7700000000000022E-4</v>
      </c>
      <c r="G42" s="37">
        <f t="shared" si="0"/>
        <v>0.128023</v>
      </c>
      <c r="J42" s="104"/>
      <c r="K42" s="21"/>
      <c r="L42" s="21"/>
      <c r="M42" s="21"/>
    </row>
    <row r="43" spans="1:14" x14ac:dyDescent="0.25">
      <c r="A43" s="75" t="s">
        <v>7</v>
      </c>
      <c r="B43" s="62" t="s">
        <v>656</v>
      </c>
      <c r="C43" s="62" t="s">
        <v>656</v>
      </c>
      <c r="D43" s="52" t="s">
        <v>310</v>
      </c>
      <c r="E43" s="60">
        <v>1.8600000000000002E-2</v>
      </c>
      <c r="F43" s="60">
        <v>0</v>
      </c>
      <c r="G43" s="37">
        <f t="shared" si="0"/>
        <v>1.8600000000000002E-2</v>
      </c>
      <c r="J43" s="104"/>
      <c r="K43" s="21"/>
      <c r="L43" s="21"/>
      <c r="M43" s="21"/>
    </row>
    <row r="44" spans="1:14" x14ac:dyDescent="0.25">
      <c r="A44" s="75" t="s">
        <v>7</v>
      </c>
      <c r="B44" s="62" t="s">
        <v>226</v>
      </c>
      <c r="C44" s="62" t="s">
        <v>316</v>
      </c>
      <c r="D44" s="52" t="s">
        <v>317</v>
      </c>
      <c r="E44" s="60">
        <v>0.112</v>
      </c>
      <c r="F44" s="60">
        <v>5.0483E-2</v>
      </c>
      <c r="G44" s="37">
        <f t="shared" ref="G44" si="2">E44-F44</f>
        <v>6.1517000000000002E-2</v>
      </c>
      <c r="J44" s="103"/>
      <c r="K44" s="21">
        <v>50.482999999999997</v>
      </c>
      <c r="L44" s="21">
        <f>K44/1000</f>
        <v>5.0483E-2</v>
      </c>
      <c r="M44" s="21"/>
    </row>
    <row r="45" spans="1:14" x14ac:dyDescent="0.25">
      <c r="A45" s="63" t="s">
        <v>154</v>
      </c>
      <c r="B45" s="65"/>
      <c r="C45" s="65"/>
      <c r="D45" s="65"/>
      <c r="E45" s="53">
        <f>SUM(E13:E44)</f>
        <v>9.7894359999999985</v>
      </c>
      <c r="F45" s="53">
        <f>SUM(F13:F44)</f>
        <v>14.900602999999997</v>
      </c>
      <c r="G45" s="53">
        <f>SUM(G13:G44)</f>
        <v>-5.1111669999999991</v>
      </c>
      <c r="J45" s="21"/>
      <c r="K45" s="21"/>
      <c r="L45" s="21"/>
      <c r="M45" s="21"/>
    </row>
    <row r="46" spans="1:14" x14ac:dyDescent="0.25">
      <c r="J46" s="21"/>
      <c r="K46" s="21"/>
      <c r="L46" s="21"/>
      <c r="M46" s="21"/>
    </row>
    <row r="47" spans="1:14" x14ac:dyDescent="0.25">
      <c r="J47" s="21"/>
      <c r="K47" s="21"/>
      <c r="L47" s="21"/>
      <c r="M47" s="21"/>
    </row>
    <row r="48" spans="1:14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134"/>
      <c r="F943" s="2"/>
      <c r="G943" s="12"/>
    </row>
    <row r="944" spans="1:7" x14ac:dyDescent="0.25">
      <c r="A944" s="2"/>
      <c r="B944" s="2"/>
      <c r="C944" s="3"/>
      <c r="D944" s="2"/>
      <c r="E944" s="135"/>
      <c r="F944" s="2"/>
      <c r="G944" s="12"/>
    </row>
    <row r="945" spans="1:7" x14ac:dyDescent="0.25">
      <c r="A945" s="2"/>
      <c r="B945" s="2"/>
      <c r="C945" s="3"/>
      <c r="D945" s="2"/>
      <c r="E945" s="135"/>
      <c r="F945" s="2"/>
      <c r="G945" s="12"/>
    </row>
    <row r="946" spans="1:7" x14ac:dyDescent="0.25">
      <c r="A946" s="2"/>
      <c r="B946" s="2"/>
      <c r="C946" s="3"/>
      <c r="D946" s="2"/>
      <c r="E946" s="135"/>
      <c r="F946" s="2"/>
      <c r="G946" s="12"/>
    </row>
    <row r="947" spans="1:7" x14ac:dyDescent="0.25">
      <c r="A947" s="2"/>
      <c r="B947" s="2"/>
      <c r="C947" s="3"/>
      <c r="D947" s="2"/>
      <c r="E947" s="135"/>
      <c r="F947" s="2"/>
      <c r="G947" s="12"/>
    </row>
    <row r="948" spans="1:7" x14ac:dyDescent="0.25">
      <c r="A948" s="2"/>
      <c r="B948" s="2"/>
      <c r="C948" s="3"/>
      <c r="D948" s="2"/>
      <c r="E948" s="135"/>
      <c r="F948" s="2"/>
      <c r="G948" s="12"/>
    </row>
    <row r="949" spans="1:7" x14ac:dyDescent="0.25">
      <c r="A949" s="2"/>
      <c r="B949" s="2"/>
      <c r="C949" s="3"/>
      <c r="D949" s="2"/>
      <c r="E949" s="135"/>
      <c r="F949" s="2"/>
      <c r="G949" s="12"/>
    </row>
    <row r="950" spans="1:7" x14ac:dyDescent="0.25">
      <c r="A950" s="2"/>
      <c r="B950" s="2"/>
      <c r="C950" s="3"/>
      <c r="D950" s="2"/>
      <c r="E950" s="135"/>
      <c r="F950" s="2"/>
      <c r="G950" s="12"/>
    </row>
    <row r="951" spans="1:7" x14ac:dyDescent="0.25">
      <c r="A951" s="2"/>
      <c r="B951" s="2"/>
      <c r="C951" s="3"/>
      <c r="D951" s="2"/>
      <c r="E951" s="136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2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</sheetData>
  <autoFilter ref="A12:H45"/>
  <mergeCells count="4">
    <mergeCell ref="F1:G5"/>
    <mergeCell ref="C2:E7"/>
    <mergeCell ref="F9:G9"/>
    <mergeCell ref="E943:E95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296"/>
  <sheetViews>
    <sheetView view="pageBreakPreview" zoomScale="80" zoomScaleNormal="100" zoomScaleSheetLayoutView="80" workbookViewId="0">
      <pane ySplit="11" topLeftCell="A42" activePane="bottomLeft" state="frozen"/>
      <selection activeCell="I8" sqref="I8"/>
      <selection pane="bottomLeft" activeCell="J11" sqref="J1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22.5703125" style="4" customWidth="1"/>
    <col min="11" max="11" width="18.85546875" style="4" customWidth="1"/>
    <col min="12" max="12" width="9.5703125" style="4" bestFit="1" customWidth="1"/>
    <col min="13" max="16384" width="9.140625" style="4"/>
  </cols>
  <sheetData>
    <row r="1" spans="1:14" ht="15" customHeight="1" x14ac:dyDescent="0.25">
      <c r="C1" s="17"/>
      <c r="D1" s="17"/>
      <c r="E1" s="17"/>
      <c r="F1" s="121" t="str">
        <f>'Приморский край'!F1:G5</f>
        <v>Приложение N 4
к приказу ФАС России
от 08.12.2022 N 960/22
Форма 6</v>
      </c>
      <c r="G1" s="122"/>
    </row>
    <row r="2" spans="1:14" ht="15" customHeight="1" x14ac:dyDescent="0.25">
      <c r="C2" s="123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МАЙ 2025 года
</v>
      </c>
      <c r="D2" s="124"/>
      <c r="E2" s="125"/>
      <c r="F2" s="122"/>
      <c r="G2" s="122"/>
    </row>
    <row r="3" spans="1:14" ht="15" customHeight="1" x14ac:dyDescent="0.25">
      <c r="C3" s="126"/>
      <c r="D3" s="127"/>
      <c r="E3" s="128"/>
      <c r="F3" s="122"/>
      <c r="G3" s="122"/>
    </row>
    <row r="4" spans="1:14" ht="15" customHeight="1" x14ac:dyDescent="0.25">
      <c r="C4" s="126"/>
      <c r="D4" s="127"/>
      <c r="E4" s="128"/>
      <c r="F4" s="122"/>
      <c r="G4" s="122"/>
    </row>
    <row r="5" spans="1:14" ht="15" customHeight="1" x14ac:dyDescent="0.25">
      <c r="C5" s="126"/>
      <c r="D5" s="127"/>
      <c r="E5" s="128"/>
      <c r="F5" s="122"/>
      <c r="G5" s="122"/>
    </row>
    <row r="6" spans="1:14" ht="15" customHeight="1" x14ac:dyDescent="0.25">
      <c r="C6" s="126"/>
      <c r="D6" s="127"/>
      <c r="E6" s="128"/>
    </row>
    <row r="7" spans="1:14" ht="15" customHeight="1" x14ac:dyDescent="0.25">
      <c r="C7" s="129"/>
      <c r="D7" s="130"/>
      <c r="E7" s="131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45778</v>
      </c>
      <c r="C9" s="17"/>
      <c r="D9" s="17"/>
      <c r="E9" s="17"/>
      <c r="F9" s="132"/>
      <c r="G9" s="133"/>
    </row>
    <row r="10" spans="1:14" ht="15.75" thickBot="1" x14ac:dyDescent="0.3">
      <c r="C10" s="18"/>
      <c r="D10" s="18"/>
      <c r="E10" s="20"/>
      <c r="I10" s="109">
        <f>SUBTOTAL(9,E13:E294)*1000</f>
        <v>2275.8719999999998</v>
      </c>
      <c r="J10" s="109">
        <f>SUBTOTAL(9,F13:F294)*1000</f>
        <v>2086.5949999999998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59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hidden="1" x14ac:dyDescent="0.25">
      <c r="A13" s="45" t="s">
        <v>620</v>
      </c>
      <c r="B13" s="26" t="s">
        <v>233</v>
      </c>
      <c r="C13" s="27" t="s">
        <v>241</v>
      </c>
      <c r="D13" s="9">
        <v>1</v>
      </c>
      <c r="E13" s="69">
        <v>55</v>
      </c>
      <c r="F13" s="61">
        <v>54.444322</v>
      </c>
      <c r="G13" s="61">
        <f t="shared" ref="G13:G20" si="0">E13-F13</f>
        <v>0.55567800000000034</v>
      </c>
      <c r="H13" s="15"/>
      <c r="I13" s="110">
        <v>54444.322</v>
      </c>
      <c r="J13" s="85">
        <f>I13/1000</f>
        <v>54.444322</v>
      </c>
      <c r="K13" s="74"/>
      <c r="L13" s="74"/>
      <c r="M13" s="88"/>
      <c r="N13" s="74"/>
    </row>
    <row r="14" spans="1:14" hidden="1" x14ac:dyDescent="0.25">
      <c r="A14" s="45" t="s">
        <v>620</v>
      </c>
      <c r="B14" s="26" t="s">
        <v>78</v>
      </c>
      <c r="C14" s="27" t="s">
        <v>79</v>
      </c>
      <c r="D14" s="9">
        <v>4</v>
      </c>
      <c r="E14" s="69">
        <v>0.37</v>
      </c>
      <c r="F14" s="61">
        <v>0.39567599999999997</v>
      </c>
      <c r="G14" s="61">
        <f t="shared" si="0"/>
        <v>-2.5675999999999977E-2</v>
      </c>
      <c r="H14" s="15"/>
      <c r="I14" s="110">
        <v>395.67599999999999</v>
      </c>
      <c r="J14" s="85">
        <f t="shared" ref="J14:J77" si="1">I14/1000</f>
        <v>0.39567599999999997</v>
      </c>
      <c r="K14" s="74"/>
      <c r="L14" s="74"/>
      <c r="M14" s="84"/>
      <c r="N14" s="21"/>
    </row>
    <row r="15" spans="1:14" hidden="1" x14ac:dyDescent="0.25">
      <c r="A15" s="46" t="s">
        <v>620</v>
      </c>
      <c r="B15" s="139" t="s">
        <v>82</v>
      </c>
      <c r="C15" s="28" t="s">
        <v>83</v>
      </c>
      <c r="D15" s="9">
        <v>4</v>
      </c>
      <c r="E15" s="70">
        <v>0.32</v>
      </c>
      <c r="F15" s="61">
        <v>0.109654</v>
      </c>
      <c r="G15" s="81">
        <f t="shared" si="0"/>
        <v>0.21034600000000001</v>
      </c>
      <c r="H15" s="86"/>
      <c r="I15" s="110">
        <v>109.654</v>
      </c>
      <c r="J15" s="85">
        <f t="shared" si="1"/>
        <v>0.109654</v>
      </c>
      <c r="K15" s="74"/>
      <c r="L15" s="74"/>
      <c r="M15" s="87"/>
      <c r="N15" s="21"/>
    </row>
    <row r="16" spans="1:14" ht="23.25" hidden="1" x14ac:dyDescent="0.25">
      <c r="A16" s="45" t="s">
        <v>620</v>
      </c>
      <c r="B16" s="25" t="s">
        <v>84</v>
      </c>
      <c r="C16" s="140" t="s">
        <v>85</v>
      </c>
      <c r="D16" s="9">
        <v>6</v>
      </c>
      <c r="E16" s="70">
        <v>6.9999999999999999E-4</v>
      </c>
      <c r="F16" s="61">
        <v>4.7199999999999998E-4</v>
      </c>
      <c r="G16" s="61">
        <f t="shared" si="0"/>
        <v>2.2800000000000001E-4</v>
      </c>
      <c r="I16" s="110">
        <v>0.47199999999999998</v>
      </c>
      <c r="J16" s="85">
        <f t="shared" si="1"/>
        <v>4.7199999999999998E-4</v>
      </c>
      <c r="K16" s="74"/>
      <c r="L16" s="74"/>
      <c r="M16" s="87"/>
      <c r="N16" s="21"/>
    </row>
    <row r="17" spans="1:14" hidden="1" x14ac:dyDescent="0.25">
      <c r="A17" s="45" t="s">
        <v>620</v>
      </c>
      <c r="B17" s="26" t="s">
        <v>76</v>
      </c>
      <c r="C17" s="27" t="s">
        <v>77</v>
      </c>
      <c r="D17" s="9">
        <v>4</v>
      </c>
      <c r="E17" s="69">
        <v>0.19</v>
      </c>
      <c r="F17" s="61">
        <v>0.16122800000000001</v>
      </c>
      <c r="G17" s="61">
        <f t="shared" si="0"/>
        <v>2.8771999999999992E-2</v>
      </c>
      <c r="H17" s="15"/>
      <c r="I17" s="110">
        <v>161.22800000000001</v>
      </c>
      <c r="J17" s="85">
        <f t="shared" si="1"/>
        <v>0.16122800000000001</v>
      </c>
      <c r="K17" s="74"/>
      <c r="L17" s="74"/>
      <c r="M17" s="84"/>
      <c r="N17" s="21"/>
    </row>
    <row r="18" spans="1:14" hidden="1" x14ac:dyDescent="0.25">
      <c r="A18" s="45" t="s">
        <v>620</v>
      </c>
      <c r="B18" s="26" t="s">
        <v>70</v>
      </c>
      <c r="C18" s="27" t="s">
        <v>71</v>
      </c>
      <c r="D18" s="9">
        <v>4</v>
      </c>
      <c r="E18" s="69">
        <v>0.22</v>
      </c>
      <c r="F18" s="61">
        <v>0.19206499999999999</v>
      </c>
      <c r="G18" s="61">
        <f t="shared" si="0"/>
        <v>2.7935000000000015E-2</v>
      </c>
      <c r="H18" s="15"/>
      <c r="I18" s="110">
        <v>192.065</v>
      </c>
      <c r="J18" s="85">
        <f t="shared" si="1"/>
        <v>0.19206499999999999</v>
      </c>
      <c r="K18" s="74"/>
      <c r="L18" s="74"/>
      <c r="M18" s="84"/>
      <c r="N18" s="21"/>
    </row>
    <row r="19" spans="1:14" hidden="1" x14ac:dyDescent="0.25">
      <c r="A19" s="45" t="s">
        <v>620</v>
      </c>
      <c r="B19" s="26" t="s">
        <v>87</v>
      </c>
      <c r="C19" s="27" t="s">
        <v>88</v>
      </c>
      <c r="D19" s="9">
        <v>4</v>
      </c>
      <c r="E19" s="69">
        <v>0.3</v>
      </c>
      <c r="F19" s="61">
        <v>0.181891</v>
      </c>
      <c r="G19" s="61">
        <f t="shared" si="0"/>
        <v>0.11810899999999999</v>
      </c>
      <c r="I19" s="111">
        <v>181.89099999999999</v>
      </c>
      <c r="J19" s="85">
        <f t="shared" si="1"/>
        <v>0.181891</v>
      </c>
      <c r="K19" s="74"/>
      <c r="L19" s="74"/>
      <c r="M19" s="84"/>
      <c r="N19" s="21"/>
    </row>
    <row r="20" spans="1:14" ht="22.5" hidden="1" x14ac:dyDescent="0.25">
      <c r="A20" s="45" t="s">
        <v>620</v>
      </c>
      <c r="B20" s="26" t="s">
        <v>66</v>
      </c>
      <c r="C20" s="27" t="s">
        <v>67</v>
      </c>
      <c r="D20" s="9">
        <v>5</v>
      </c>
      <c r="E20" s="69">
        <v>5.0000000000000001E-3</v>
      </c>
      <c r="F20" s="61">
        <v>6.0899999999999999E-3</v>
      </c>
      <c r="G20" s="81">
        <f t="shared" si="0"/>
        <v>-1.0899999999999998E-3</v>
      </c>
      <c r="H20" s="21"/>
      <c r="I20" s="111">
        <v>6.09</v>
      </c>
      <c r="J20" s="85">
        <f t="shared" si="1"/>
        <v>6.0899999999999999E-3</v>
      </c>
      <c r="K20" s="74"/>
      <c r="L20" s="74"/>
      <c r="M20" s="84"/>
      <c r="N20" s="21"/>
    </row>
    <row r="21" spans="1:14" hidden="1" x14ac:dyDescent="0.25">
      <c r="A21" s="45" t="s">
        <v>620</v>
      </c>
      <c r="B21" s="26" t="s">
        <v>169</v>
      </c>
      <c r="C21" s="27" t="s">
        <v>198</v>
      </c>
      <c r="D21" s="9">
        <v>5</v>
      </c>
      <c r="E21" s="69">
        <v>0</v>
      </c>
      <c r="F21" s="61">
        <v>3.7599999999999999E-3</v>
      </c>
      <c r="G21" s="61">
        <f>E21-F21</f>
        <v>-3.7599999999999999E-3</v>
      </c>
      <c r="I21" s="111">
        <v>3.76</v>
      </c>
      <c r="J21" s="85">
        <f t="shared" si="1"/>
        <v>3.7599999999999999E-3</v>
      </c>
      <c r="K21" s="74"/>
      <c r="L21" s="74"/>
      <c r="M21" s="84"/>
      <c r="N21" s="21"/>
    </row>
    <row r="22" spans="1:14" ht="23.25" hidden="1" x14ac:dyDescent="0.25">
      <c r="A22" s="45" t="s">
        <v>620</v>
      </c>
      <c r="B22" s="26" t="s">
        <v>89</v>
      </c>
      <c r="C22" s="27" t="s">
        <v>90</v>
      </c>
      <c r="D22" s="9">
        <v>5</v>
      </c>
      <c r="E22" s="69">
        <v>2E-3</v>
      </c>
      <c r="F22" s="61">
        <v>1.9319999999999999E-3</v>
      </c>
      <c r="G22" s="61">
        <f t="shared" ref="G22:G51" si="2">E22-F22</f>
        <v>6.8000000000000135E-5</v>
      </c>
      <c r="H22" s="15"/>
      <c r="I22" s="111">
        <v>1.9319999999999999</v>
      </c>
      <c r="J22" s="85">
        <f t="shared" si="1"/>
        <v>1.9319999999999999E-3</v>
      </c>
      <c r="K22" s="74"/>
      <c r="L22" s="74"/>
      <c r="M22" s="84"/>
      <c r="N22" s="21"/>
    </row>
    <row r="23" spans="1:14" hidden="1" x14ac:dyDescent="0.25">
      <c r="A23" s="45" t="s">
        <v>620</v>
      </c>
      <c r="B23" s="26" t="s">
        <v>167</v>
      </c>
      <c r="C23" s="27" t="s">
        <v>196</v>
      </c>
      <c r="D23" s="9">
        <v>6</v>
      </c>
      <c r="E23" s="69">
        <v>0</v>
      </c>
      <c r="F23" s="61">
        <v>9.320000000000001E-4</v>
      </c>
      <c r="G23" s="61">
        <f t="shared" si="2"/>
        <v>-9.320000000000001E-4</v>
      </c>
      <c r="H23" s="15"/>
      <c r="I23" s="111">
        <v>0.93200000000000005</v>
      </c>
      <c r="J23" s="85">
        <f t="shared" si="1"/>
        <v>9.320000000000001E-4</v>
      </c>
      <c r="K23" s="74"/>
      <c r="L23" s="74"/>
      <c r="M23" s="83"/>
      <c r="N23" s="21"/>
    </row>
    <row r="24" spans="1:14" ht="23.25" hidden="1" x14ac:dyDescent="0.25">
      <c r="A24" s="45" t="s">
        <v>620</v>
      </c>
      <c r="B24" s="26" t="s">
        <v>72</v>
      </c>
      <c r="C24" s="27" t="s">
        <v>73</v>
      </c>
      <c r="D24" s="9">
        <v>5</v>
      </c>
      <c r="E24" s="69">
        <v>9.4399999999999987E-3</v>
      </c>
      <c r="F24" s="61">
        <v>4.7089999999999996E-3</v>
      </c>
      <c r="G24" s="81">
        <f t="shared" si="2"/>
        <v>4.7309999999999991E-3</v>
      </c>
      <c r="H24" s="86"/>
      <c r="I24" s="111">
        <v>4.7089999999999996</v>
      </c>
      <c r="J24" s="85">
        <f t="shared" si="1"/>
        <v>4.7089999999999996E-3</v>
      </c>
      <c r="K24" s="74"/>
      <c r="L24" s="74"/>
      <c r="M24" s="84"/>
      <c r="N24" s="21"/>
    </row>
    <row r="25" spans="1:14" ht="23.25" hidden="1" x14ac:dyDescent="0.25">
      <c r="A25" s="45" t="s">
        <v>620</v>
      </c>
      <c r="B25" s="26" t="s">
        <v>362</v>
      </c>
      <c r="C25" s="27" t="s">
        <v>73</v>
      </c>
      <c r="D25" s="9">
        <v>5</v>
      </c>
      <c r="E25" s="70">
        <v>1.2E-2</v>
      </c>
      <c r="F25" s="61">
        <v>4.4799999999999999E-4</v>
      </c>
      <c r="G25" s="61">
        <f t="shared" si="2"/>
        <v>1.1552E-2</v>
      </c>
      <c r="H25" s="15"/>
      <c r="I25" s="111">
        <v>0.44800000000000001</v>
      </c>
      <c r="J25" s="85">
        <f t="shared" si="1"/>
        <v>4.4799999999999999E-4</v>
      </c>
      <c r="K25" s="74"/>
      <c r="L25" s="74"/>
      <c r="M25" s="84"/>
      <c r="N25" s="21"/>
    </row>
    <row r="26" spans="1:14" ht="45.75" hidden="1" x14ac:dyDescent="0.25">
      <c r="A26" s="45" t="s">
        <v>620</v>
      </c>
      <c r="B26" s="26" t="s">
        <v>380</v>
      </c>
      <c r="C26" s="27" t="s">
        <v>539</v>
      </c>
      <c r="D26" s="9">
        <v>5</v>
      </c>
      <c r="E26" s="70">
        <v>1.332E-2</v>
      </c>
      <c r="F26" s="61">
        <v>3.4280000000000001E-3</v>
      </c>
      <c r="G26" s="81">
        <f t="shared" si="2"/>
        <v>9.8919999999999998E-3</v>
      </c>
      <c r="H26" s="86"/>
      <c r="I26" s="111">
        <v>3.4279999999999999</v>
      </c>
      <c r="J26" s="85">
        <f t="shared" si="1"/>
        <v>3.4280000000000001E-3</v>
      </c>
      <c r="K26" s="74"/>
      <c r="L26" s="74"/>
      <c r="M26" s="84"/>
      <c r="N26" s="21"/>
    </row>
    <row r="27" spans="1:14" ht="45.75" hidden="1" x14ac:dyDescent="0.25">
      <c r="A27" s="45" t="s">
        <v>620</v>
      </c>
      <c r="B27" s="26" t="s">
        <v>381</v>
      </c>
      <c r="C27" s="27" t="s">
        <v>539</v>
      </c>
      <c r="D27" s="9">
        <v>5</v>
      </c>
      <c r="E27" s="69">
        <v>2.1309999999999999E-2</v>
      </c>
      <c r="F27" s="61">
        <v>3.3839999999999999E-3</v>
      </c>
      <c r="G27" s="61">
        <f t="shared" si="2"/>
        <v>1.7925999999999997E-2</v>
      </c>
      <c r="H27" s="15"/>
      <c r="I27" s="112">
        <v>3.3839999999999999</v>
      </c>
      <c r="J27" s="85">
        <f t="shared" si="1"/>
        <v>3.3839999999999999E-3</v>
      </c>
      <c r="K27" s="21"/>
      <c r="L27" s="74"/>
      <c r="M27" s="84"/>
    </row>
    <row r="28" spans="1:14" ht="22.5" hidden="1" x14ac:dyDescent="0.25">
      <c r="A28" s="45" t="s">
        <v>620</v>
      </c>
      <c r="B28" s="26" t="s">
        <v>161</v>
      </c>
      <c r="C28" s="27" t="s">
        <v>177</v>
      </c>
      <c r="D28" s="9">
        <v>5</v>
      </c>
      <c r="E28" s="69">
        <v>1E-3</v>
      </c>
      <c r="F28" s="61">
        <v>2.1589999999999999E-3</v>
      </c>
      <c r="G28" s="61">
        <f t="shared" si="2"/>
        <v>-1.1589999999999999E-3</v>
      </c>
      <c r="H28" s="15"/>
      <c r="I28" s="112">
        <v>2.1589999999999998</v>
      </c>
      <c r="J28" s="85">
        <f t="shared" si="1"/>
        <v>2.1589999999999999E-3</v>
      </c>
      <c r="K28" s="21"/>
      <c r="L28" s="74"/>
      <c r="M28" s="84"/>
    </row>
    <row r="29" spans="1:14" ht="22.5" hidden="1" x14ac:dyDescent="0.25">
      <c r="A29" s="45" t="s">
        <v>620</v>
      </c>
      <c r="B29" s="26" t="s">
        <v>244</v>
      </c>
      <c r="C29" s="27" t="s">
        <v>177</v>
      </c>
      <c r="D29" s="9">
        <v>5</v>
      </c>
      <c r="E29" s="69">
        <v>5.0000000000000001E-4</v>
      </c>
      <c r="F29" s="61">
        <v>3.97E-4</v>
      </c>
      <c r="G29" s="61">
        <f t="shared" si="2"/>
        <v>1.0300000000000001E-4</v>
      </c>
      <c r="H29" s="15"/>
      <c r="I29" s="89">
        <v>0.39700000000000002</v>
      </c>
      <c r="J29" s="85">
        <f t="shared" si="1"/>
        <v>3.97E-4</v>
      </c>
      <c r="K29" s="21"/>
      <c r="L29" s="74"/>
      <c r="M29" s="84"/>
    </row>
    <row r="30" spans="1:14" hidden="1" x14ac:dyDescent="0.25">
      <c r="A30" s="45" t="s">
        <v>620</v>
      </c>
      <c r="B30" s="26" t="s">
        <v>74</v>
      </c>
      <c r="C30" s="27" t="s">
        <v>75</v>
      </c>
      <c r="D30" s="9">
        <v>5</v>
      </c>
      <c r="E30" s="69">
        <v>2.3E-2</v>
      </c>
      <c r="F30" s="61">
        <v>2.0068000000000003E-2</v>
      </c>
      <c r="G30" s="61">
        <f t="shared" si="2"/>
        <v>2.9319999999999971E-3</v>
      </c>
      <c r="I30" s="89">
        <v>20.068000000000001</v>
      </c>
      <c r="J30" s="85">
        <f t="shared" si="1"/>
        <v>2.0068000000000003E-2</v>
      </c>
      <c r="K30" s="21"/>
      <c r="L30" s="74"/>
      <c r="M30" s="84"/>
    </row>
    <row r="31" spans="1:14" hidden="1" x14ac:dyDescent="0.25">
      <c r="A31" s="47" t="s">
        <v>620</v>
      </c>
      <c r="B31" s="25" t="s">
        <v>165</v>
      </c>
      <c r="C31" s="27" t="s">
        <v>540</v>
      </c>
      <c r="D31" s="9">
        <v>5</v>
      </c>
      <c r="E31" s="69">
        <v>0</v>
      </c>
      <c r="F31" s="61">
        <v>1.093E-2</v>
      </c>
      <c r="G31" s="61">
        <f t="shared" si="2"/>
        <v>-1.093E-2</v>
      </c>
      <c r="I31" s="112">
        <v>10.93</v>
      </c>
      <c r="J31" s="85">
        <f t="shared" si="1"/>
        <v>1.093E-2</v>
      </c>
      <c r="K31" s="21"/>
      <c r="L31" s="74"/>
      <c r="M31" s="93"/>
    </row>
    <row r="32" spans="1:14" hidden="1" x14ac:dyDescent="0.25">
      <c r="A32" s="45" t="s">
        <v>620</v>
      </c>
      <c r="B32" s="25" t="s">
        <v>80</v>
      </c>
      <c r="C32" s="27" t="s">
        <v>81</v>
      </c>
      <c r="D32" s="9">
        <v>5</v>
      </c>
      <c r="E32" s="69">
        <v>0.08</v>
      </c>
      <c r="F32" s="61">
        <v>3.1563000000000001E-2</v>
      </c>
      <c r="G32" s="61">
        <f t="shared" si="2"/>
        <v>4.8437000000000001E-2</v>
      </c>
      <c r="I32" s="112">
        <v>31.562999999999999</v>
      </c>
      <c r="J32" s="85">
        <f t="shared" si="1"/>
        <v>3.1563000000000001E-2</v>
      </c>
      <c r="K32" s="21"/>
      <c r="L32" s="74"/>
      <c r="M32" s="93"/>
    </row>
    <row r="33" spans="1:14" ht="23.25" hidden="1" x14ac:dyDescent="0.25">
      <c r="A33" s="45" t="s">
        <v>620</v>
      </c>
      <c r="B33" s="26" t="s">
        <v>691</v>
      </c>
      <c r="C33" s="27" t="s">
        <v>688</v>
      </c>
      <c r="D33" s="9">
        <v>6</v>
      </c>
      <c r="E33" s="69">
        <v>1.2999999999999999E-2</v>
      </c>
      <c r="F33" s="61">
        <v>3.4300000000000004E-4</v>
      </c>
      <c r="G33" s="61">
        <f t="shared" si="2"/>
        <v>1.2657E-2</v>
      </c>
      <c r="H33" s="15"/>
      <c r="I33" s="112">
        <v>0.34300000000000003</v>
      </c>
      <c r="J33" s="85">
        <f t="shared" si="1"/>
        <v>3.4300000000000004E-4</v>
      </c>
      <c r="K33" s="21"/>
      <c r="L33" s="74"/>
      <c r="M33" s="84"/>
    </row>
    <row r="34" spans="1:14" hidden="1" x14ac:dyDescent="0.25">
      <c r="A34" s="45" t="s">
        <v>620</v>
      </c>
      <c r="B34" s="26" t="s">
        <v>382</v>
      </c>
      <c r="C34" s="27" t="s">
        <v>69</v>
      </c>
      <c r="D34" s="9">
        <v>3</v>
      </c>
      <c r="E34" s="69">
        <v>0.4793</v>
      </c>
      <c r="F34" s="61">
        <v>0.38705900000000004</v>
      </c>
      <c r="G34" s="61">
        <f t="shared" si="2"/>
        <v>9.2240999999999962E-2</v>
      </c>
      <c r="H34" s="15"/>
      <c r="I34" s="112">
        <v>387.05900000000003</v>
      </c>
      <c r="J34" s="85">
        <f t="shared" si="1"/>
        <v>0.38705900000000004</v>
      </c>
      <c r="K34" s="21"/>
      <c r="L34" s="74"/>
      <c r="M34" s="84"/>
      <c r="N34" s="21"/>
    </row>
    <row r="35" spans="1:14" hidden="1" x14ac:dyDescent="0.25">
      <c r="A35" s="45" t="s">
        <v>620</v>
      </c>
      <c r="B35" s="26" t="s">
        <v>383</v>
      </c>
      <c r="C35" s="27" t="s">
        <v>204</v>
      </c>
      <c r="D35" s="9">
        <v>5</v>
      </c>
      <c r="E35" s="70">
        <v>1.0199999999999999E-2</v>
      </c>
      <c r="F35" s="61">
        <v>1.3510999999999999E-2</v>
      </c>
      <c r="G35" s="61">
        <f t="shared" si="2"/>
        <v>-3.3109999999999997E-3</v>
      </c>
      <c r="H35" s="15"/>
      <c r="I35" s="112">
        <v>13.510999999999999</v>
      </c>
      <c r="J35" s="85">
        <f t="shared" si="1"/>
        <v>1.3510999999999999E-2</v>
      </c>
      <c r="K35" s="21"/>
      <c r="L35" s="74"/>
      <c r="M35" s="84"/>
    </row>
    <row r="36" spans="1:14" ht="23.25" hidden="1" x14ac:dyDescent="0.25">
      <c r="A36" s="46" t="s">
        <v>620</v>
      </c>
      <c r="B36" s="139" t="s">
        <v>384</v>
      </c>
      <c r="C36" s="28" t="s">
        <v>197</v>
      </c>
      <c r="D36" s="9">
        <v>4</v>
      </c>
      <c r="E36" s="70">
        <v>0</v>
      </c>
      <c r="F36" s="61">
        <v>1.5702000000000001E-2</v>
      </c>
      <c r="G36" s="61">
        <f t="shared" si="2"/>
        <v>-1.5702000000000001E-2</v>
      </c>
      <c r="I36" s="112">
        <v>15.702</v>
      </c>
      <c r="J36" s="85">
        <f t="shared" si="1"/>
        <v>1.5702000000000001E-2</v>
      </c>
      <c r="K36" s="21"/>
      <c r="L36" s="74"/>
      <c r="M36" s="93"/>
    </row>
    <row r="37" spans="1:14" ht="23.25" hidden="1" x14ac:dyDescent="0.25">
      <c r="A37" s="45" t="s">
        <v>620</v>
      </c>
      <c r="B37" s="26" t="s">
        <v>385</v>
      </c>
      <c r="C37" s="27" t="s">
        <v>197</v>
      </c>
      <c r="D37" s="9">
        <v>5</v>
      </c>
      <c r="E37" s="69">
        <v>0</v>
      </c>
      <c r="F37" s="61">
        <v>5.9349999999999993E-3</v>
      </c>
      <c r="G37" s="61">
        <f t="shared" si="2"/>
        <v>-5.9349999999999993E-3</v>
      </c>
      <c r="I37" s="113">
        <v>5.9349999999999996</v>
      </c>
      <c r="J37" s="85">
        <f t="shared" si="1"/>
        <v>5.9349999999999993E-3</v>
      </c>
      <c r="K37" s="21"/>
      <c r="L37" s="74"/>
      <c r="M37" s="84"/>
    </row>
    <row r="38" spans="1:14" ht="23.25" hidden="1" x14ac:dyDescent="0.25">
      <c r="A38" s="45" t="s">
        <v>620</v>
      </c>
      <c r="B38" s="26" t="s">
        <v>166</v>
      </c>
      <c r="C38" s="27" t="s">
        <v>541</v>
      </c>
      <c r="D38" s="9">
        <v>4</v>
      </c>
      <c r="E38" s="69">
        <v>0</v>
      </c>
      <c r="F38" s="61">
        <v>2.615E-2</v>
      </c>
      <c r="G38" s="61">
        <f t="shared" si="2"/>
        <v>-2.615E-2</v>
      </c>
      <c r="I38" s="112">
        <v>26.15</v>
      </c>
      <c r="J38" s="85">
        <f t="shared" si="1"/>
        <v>2.615E-2</v>
      </c>
      <c r="K38" s="21"/>
      <c r="L38" s="74"/>
      <c r="M38" s="84"/>
      <c r="N38" s="21"/>
    </row>
    <row r="39" spans="1:14" ht="45" hidden="1" x14ac:dyDescent="0.25">
      <c r="A39" s="45" t="s">
        <v>620</v>
      </c>
      <c r="B39" s="26" t="s">
        <v>91</v>
      </c>
      <c r="C39" s="27" t="s">
        <v>92</v>
      </c>
      <c r="D39" s="9">
        <v>5</v>
      </c>
      <c r="E39" s="69">
        <v>8.9999999999999993E-3</v>
      </c>
      <c r="F39" s="61">
        <v>5.1240000000000001E-3</v>
      </c>
      <c r="G39" s="61">
        <f t="shared" si="2"/>
        <v>3.8759999999999992E-3</v>
      </c>
      <c r="I39" s="112">
        <v>5.1239999999999997</v>
      </c>
      <c r="J39" s="85">
        <f t="shared" si="1"/>
        <v>5.1240000000000001E-3</v>
      </c>
      <c r="K39" s="21"/>
      <c r="L39" s="74"/>
      <c r="M39" s="84"/>
      <c r="N39" s="21"/>
    </row>
    <row r="40" spans="1:14" hidden="1" x14ac:dyDescent="0.25">
      <c r="A40" s="45" t="s">
        <v>620</v>
      </c>
      <c r="B40" s="26" t="s">
        <v>386</v>
      </c>
      <c r="C40" s="27" t="s">
        <v>542</v>
      </c>
      <c r="D40" s="9">
        <v>4</v>
      </c>
      <c r="E40" s="69">
        <v>5.5750000000000001E-2</v>
      </c>
      <c r="F40" s="61">
        <v>6.7031000000000007E-2</v>
      </c>
      <c r="G40" s="61">
        <f t="shared" si="2"/>
        <v>-1.1281000000000006E-2</v>
      </c>
      <c r="H40" s="15"/>
      <c r="I40" s="112">
        <v>67.031000000000006</v>
      </c>
      <c r="J40" s="85">
        <f t="shared" si="1"/>
        <v>6.7031000000000007E-2</v>
      </c>
      <c r="K40" s="21"/>
      <c r="L40" s="74"/>
      <c r="M40" s="84"/>
    </row>
    <row r="41" spans="1:14" ht="34.5" hidden="1" x14ac:dyDescent="0.25">
      <c r="A41" s="45" t="s">
        <v>620</v>
      </c>
      <c r="B41" s="26" t="s">
        <v>159</v>
      </c>
      <c r="C41" s="27" t="s">
        <v>364</v>
      </c>
      <c r="D41" s="9">
        <v>5</v>
      </c>
      <c r="E41" s="69">
        <v>0.06</v>
      </c>
      <c r="F41" s="61">
        <v>9.59E-4</v>
      </c>
      <c r="G41" s="61">
        <f t="shared" si="2"/>
        <v>5.9040999999999996E-2</v>
      </c>
      <c r="H41" s="15"/>
      <c r="I41" s="112">
        <v>0.95899999999999996</v>
      </c>
      <c r="J41" s="85">
        <f t="shared" si="1"/>
        <v>9.59E-4</v>
      </c>
      <c r="K41" s="21"/>
      <c r="L41" s="74"/>
      <c r="M41" s="84"/>
    </row>
    <row r="42" spans="1:14" x14ac:dyDescent="0.25">
      <c r="A42" s="45" t="s">
        <v>620</v>
      </c>
      <c r="B42" s="26" t="s">
        <v>387</v>
      </c>
      <c r="C42" s="27" t="s">
        <v>316</v>
      </c>
      <c r="D42" s="9">
        <v>8</v>
      </c>
      <c r="E42" s="69">
        <v>0.33920699999999998</v>
      </c>
      <c r="F42" s="61">
        <v>0.33920699999999998</v>
      </c>
      <c r="G42" s="61">
        <f t="shared" si="2"/>
        <v>0</v>
      </c>
      <c r="H42" s="15"/>
      <c r="I42" s="112">
        <v>339.20699999999999</v>
      </c>
      <c r="J42" s="85">
        <f t="shared" si="1"/>
        <v>0.33920699999999998</v>
      </c>
      <c r="K42" s="21"/>
      <c r="L42" s="74"/>
      <c r="M42" s="84"/>
      <c r="N42" s="21"/>
    </row>
    <row r="43" spans="1:14" ht="22.5" hidden="1" x14ac:dyDescent="0.25">
      <c r="A43" s="45" t="s">
        <v>621</v>
      </c>
      <c r="B43" s="139" t="s">
        <v>234</v>
      </c>
      <c r="C43" s="28" t="s">
        <v>241</v>
      </c>
      <c r="D43" s="9">
        <v>2</v>
      </c>
      <c r="E43" s="69">
        <v>10</v>
      </c>
      <c r="F43" s="61">
        <v>3.7591100000000002</v>
      </c>
      <c r="G43" s="61">
        <f t="shared" si="2"/>
        <v>6.2408900000000003</v>
      </c>
      <c r="H43" s="15"/>
      <c r="I43" s="112">
        <v>3759.11</v>
      </c>
      <c r="J43" s="85">
        <f t="shared" si="1"/>
        <v>3.7591100000000002</v>
      </c>
      <c r="K43" s="21"/>
      <c r="L43" s="74"/>
      <c r="M43" s="93"/>
    </row>
    <row r="44" spans="1:14" ht="22.5" hidden="1" x14ac:dyDescent="0.25">
      <c r="A44" s="45" t="s">
        <v>621</v>
      </c>
      <c r="B44" s="26" t="s">
        <v>235</v>
      </c>
      <c r="C44" s="27" t="s">
        <v>241</v>
      </c>
      <c r="D44" s="9">
        <v>1</v>
      </c>
      <c r="E44" s="69">
        <v>45</v>
      </c>
      <c r="F44" s="61">
        <v>25.218814999999999</v>
      </c>
      <c r="G44" s="61">
        <f t="shared" si="2"/>
        <v>19.781185000000001</v>
      </c>
      <c r="H44" s="15"/>
      <c r="I44" s="112">
        <v>25218.814999999999</v>
      </c>
      <c r="J44" s="85">
        <f t="shared" si="1"/>
        <v>25.218814999999999</v>
      </c>
      <c r="K44" s="21"/>
      <c r="L44" s="74"/>
      <c r="M44" s="84"/>
    </row>
    <row r="45" spans="1:14" hidden="1" x14ac:dyDescent="0.25">
      <c r="A45" s="45" t="s">
        <v>621</v>
      </c>
      <c r="B45" s="26" t="s">
        <v>388</v>
      </c>
      <c r="C45" s="27" t="s">
        <v>93</v>
      </c>
      <c r="D45" s="9">
        <v>2</v>
      </c>
      <c r="E45" s="70">
        <v>7.9119999999999999</v>
      </c>
      <c r="F45" s="61">
        <v>5.5728599999999995</v>
      </c>
      <c r="G45" s="61">
        <f t="shared" si="2"/>
        <v>2.3391400000000004</v>
      </c>
      <c r="H45" s="15"/>
      <c r="I45" s="114">
        <v>5572.86</v>
      </c>
      <c r="J45" s="85">
        <f t="shared" si="1"/>
        <v>5.5728599999999995</v>
      </c>
      <c r="K45" s="21"/>
      <c r="L45" s="74"/>
      <c r="M45" s="84"/>
    </row>
    <row r="46" spans="1:14" ht="23.25" hidden="1" x14ac:dyDescent="0.25">
      <c r="A46" s="45" t="s">
        <v>621</v>
      </c>
      <c r="B46" s="25" t="s">
        <v>102</v>
      </c>
      <c r="C46" s="25" t="s">
        <v>103</v>
      </c>
      <c r="D46" s="9">
        <v>4</v>
      </c>
      <c r="E46" s="70">
        <v>0.25</v>
      </c>
      <c r="F46" s="61">
        <v>0.208561</v>
      </c>
      <c r="G46" s="61">
        <f t="shared" si="2"/>
        <v>4.1439000000000004E-2</v>
      </c>
      <c r="I46" s="114">
        <v>208.56100000000001</v>
      </c>
      <c r="J46" s="85">
        <f t="shared" si="1"/>
        <v>0.208561</v>
      </c>
      <c r="K46" s="21"/>
      <c r="L46" s="74"/>
      <c r="M46" s="84"/>
    </row>
    <row r="47" spans="1:14" ht="23.25" hidden="1" x14ac:dyDescent="0.25">
      <c r="A47" s="45" t="s">
        <v>621</v>
      </c>
      <c r="B47" s="25" t="s">
        <v>108</v>
      </c>
      <c r="C47" s="25" t="s">
        <v>543</v>
      </c>
      <c r="D47" s="9">
        <v>4</v>
      </c>
      <c r="E47" s="69">
        <v>0.15620799999999999</v>
      </c>
      <c r="F47" s="61">
        <v>0.17577899999999999</v>
      </c>
      <c r="G47" s="61">
        <f t="shared" si="2"/>
        <v>-1.9571000000000005E-2</v>
      </c>
      <c r="I47" s="112">
        <v>175.779</v>
      </c>
      <c r="J47" s="85">
        <f t="shared" si="1"/>
        <v>0.17577899999999999</v>
      </c>
      <c r="K47" s="21"/>
      <c r="L47" s="74"/>
      <c r="M47" s="95"/>
    </row>
    <row r="48" spans="1:14" hidden="1" x14ac:dyDescent="0.25">
      <c r="A48" s="45" t="s">
        <v>621</v>
      </c>
      <c r="B48" s="26" t="s">
        <v>389</v>
      </c>
      <c r="C48" s="27" t="s">
        <v>106</v>
      </c>
      <c r="D48" s="9">
        <v>5</v>
      </c>
      <c r="E48" s="69">
        <v>2.4E-2</v>
      </c>
      <c r="F48" s="61">
        <v>1.5553000000000001E-2</v>
      </c>
      <c r="G48" s="61">
        <f t="shared" si="2"/>
        <v>8.4469999999999996E-3</v>
      </c>
      <c r="I48" s="112">
        <v>15.553000000000001</v>
      </c>
      <c r="J48" s="85">
        <f t="shared" si="1"/>
        <v>1.5553000000000001E-2</v>
      </c>
      <c r="K48" s="21"/>
      <c r="L48" s="74"/>
      <c r="M48" s="84"/>
    </row>
    <row r="49" spans="1:13" hidden="1" x14ac:dyDescent="0.25">
      <c r="A49" s="45" t="s">
        <v>621</v>
      </c>
      <c r="B49" s="26" t="s">
        <v>107</v>
      </c>
      <c r="C49" s="27" t="s">
        <v>106</v>
      </c>
      <c r="D49" s="9">
        <v>6</v>
      </c>
      <c r="E49" s="69">
        <v>2.5000000000000001E-3</v>
      </c>
      <c r="F49" s="61">
        <v>2.3010000000000001E-3</v>
      </c>
      <c r="G49" s="61">
        <f t="shared" si="2"/>
        <v>1.9899999999999996E-4</v>
      </c>
      <c r="I49" s="112">
        <v>2.3010000000000002</v>
      </c>
      <c r="J49" s="85">
        <f t="shared" si="1"/>
        <v>2.3010000000000001E-3</v>
      </c>
      <c r="K49" s="21"/>
      <c r="L49" s="74"/>
      <c r="M49" s="84"/>
    </row>
    <row r="50" spans="1:13" hidden="1" x14ac:dyDescent="0.25">
      <c r="A50" s="45" t="s">
        <v>621</v>
      </c>
      <c r="B50" s="26" t="s">
        <v>123</v>
      </c>
      <c r="C50" s="27" t="s">
        <v>124</v>
      </c>
      <c r="D50" s="9">
        <v>4</v>
      </c>
      <c r="E50" s="69">
        <v>0.35</v>
      </c>
      <c r="F50" s="61">
        <v>0.27976000000000001</v>
      </c>
      <c r="G50" s="61">
        <f t="shared" si="2"/>
        <v>7.0239999999999969E-2</v>
      </c>
      <c r="I50" s="114">
        <v>279.76</v>
      </c>
      <c r="J50" s="85">
        <f t="shared" si="1"/>
        <v>0.27976000000000001</v>
      </c>
      <c r="K50" s="21"/>
      <c r="L50" s="74"/>
      <c r="M50" s="84"/>
    </row>
    <row r="51" spans="1:13" hidden="1" x14ac:dyDescent="0.25">
      <c r="A51" s="45" t="s">
        <v>621</v>
      </c>
      <c r="B51" s="26" t="s">
        <v>100</v>
      </c>
      <c r="C51" s="27" t="s">
        <v>101</v>
      </c>
      <c r="D51" s="9">
        <v>4</v>
      </c>
      <c r="E51" s="69">
        <v>0.33</v>
      </c>
      <c r="F51" s="61">
        <v>0.19935700000000001</v>
      </c>
      <c r="G51" s="61">
        <f t="shared" si="2"/>
        <v>0.13064300000000001</v>
      </c>
      <c r="I51" s="112">
        <v>199.357</v>
      </c>
      <c r="J51" s="85">
        <f t="shared" si="1"/>
        <v>0.19935700000000001</v>
      </c>
      <c r="K51" s="21"/>
      <c r="L51" s="74"/>
      <c r="M51" s="84"/>
    </row>
    <row r="52" spans="1:13" hidden="1" x14ac:dyDescent="0.25">
      <c r="A52" s="45" t="s">
        <v>621</v>
      </c>
      <c r="B52" s="25" t="s">
        <v>140</v>
      </c>
      <c r="C52" s="27" t="s">
        <v>544</v>
      </c>
      <c r="D52" s="9">
        <v>4</v>
      </c>
      <c r="E52" s="69">
        <v>0.14599999999999999</v>
      </c>
      <c r="F52" s="61">
        <v>8.2382000000000011E-2</v>
      </c>
      <c r="G52" s="61">
        <f t="shared" ref="G52:G81" si="3">E52-F52</f>
        <v>6.361799999999998E-2</v>
      </c>
      <c r="I52" s="112">
        <v>82.382000000000005</v>
      </c>
      <c r="J52" s="85">
        <f t="shared" si="1"/>
        <v>8.2382000000000011E-2</v>
      </c>
      <c r="K52" s="21"/>
      <c r="L52" s="74"/>
      <c r="M52" s="93"/>
    </row>
    <row r="53" spans="1:13" ht="22.5" hidden="1" x14ac:dyDescent="0.25">
      <c r="A53" s="45" t="s">
        <v>621</v>
      </c>
      <c r="B53" s="25" t="s">
        <v>98</v>
      </c>
      <c r="C53" s="27" t="s">
        <v>545</v>
      </c>
      <c r="D53" s="9">
        <v>5</v>
      </c>
      <c r="E53" s="69">
        <v>1.4999999999999999E-2</v>
      </c>
      <c r="F53" s="61">
        <v>1.49E-2</v>
      </c>
      <c r="G53" s="61">
        <f t="shared" si="3"/>
        <v>9.9999999999999395E-5</v>
      </c>
      <c r="I53" s="112">
        <v>14.9</v>
      </c>
      <c r="J53" s="85">
        <f t="shared" si="1"/>
        <v>1.49E-2</v>
      </c>
      <c r="K53" s="21"/>
      <c r="L53" s="74"/>
      <c r="M53" s="84"/>
    </row>
    <row r="54" spans="1:13" hidden="1" x14ac:dyDescent="0.25">
      <c r="A54" s="45" t="s">
        <v>621</v>
      </c>
      <c r="B54" s="25" t="s">
        <v>104</v>
      </c>
      <c r="C54" s="140" t="s">
        <v>105</v>
      </c>
      <c r="D54" s="9">
        <v>4</v>
      </c>
      <c r="E54" s="69">
        <v>2.8E-3</v>
      </c>
      <c r="F54" s="61">
        <v>2.5299999999999997E-3</v>
      </c>
      <c r="G54" s="61">
        <f t="shared" si="3"/>
        <v>2.7000000000000027E-4</v>
      </c>
      <c r="I54" s="112">
        <v>2.5299999999999998</v>
      </c>
      <c r="J54" s="85">
        <f t="shared" si="1"/>
        <v>2.5299999999999997E-3</v>
      </c>
      <c r="K54" s="21"/>
      <c r="L54" s="74"/>
      <c r="M54" s="84"/>
    </row>
    <row r="55" spans="1:13" hidden="1" x14ac:dyDescent="0.25">
      <c r="A55" s="45" t="s">
        <v>621</v>
      </c>
      <c r="B55" s="25" t="s">
        <v>121</v>
      </c>
      <c r="C55" s="140" t="s">
        <v>122</v>
      </c>
      <c r="D55" s="9">
        <v>4</v>
      </c>
      <c r="E55" s="70">
        <v>0.18530000000000002</v>
      </c>
      <c r="F55" s="61">
        <v>0.148872</v>
      </c>
      <c r="G55" s="61">
        <f t="shared" si="3"/>
        <v>3.6428000000000016E-2</v>
      </c>
      <c r="I55" s="112">
        <v>148.87200000000001</v>
      </c>
      <c r="J55" s="85">
        <f t="shared" si="1"/>
        <v>0.148872</v>
      </c>
      <c r="K55" s="21"/>
      <c r="L55" s="74"/>
      <c r="M55" s="93"/>
    </row>
    <row r="56" spans="1:13" ht="23.25" hidden="1" x14ac:dyDescent="0.25">
      <c r="A56" s="45" t="s">
        <v>621</v>
      </c>
      <c r="B56" s="26" t="s">
        <v>390</v>
      </c>
      <c r="C56" s="27" t="s">
        <v>546</v>
      </c>
      <c r="D56" s="9">
        <v>4</v>
      </c>
      <c r="E56" s="70">
        <v>0.03</v>
      </c>
      <c r="F56" s="61">
        <v>3.5290999999999996E-2</v>
      </c>
      <c r="G56" s="61">
        <f t="shared" si="3"/>
        <v>-5.2909999999999971E-3</v>
      </c>
      <c r="I56" s="112">
        <v>35.290999999999997</v>
      </c>
      <c r="J56" s="85">
        <f t="shared" si="1"/>
        <v>3.5290999999999996E-2</v>
      </c>
      <c r="K56" s="21"/>
      <c r="L56" s="74"/>
      <c r="M56" s="84"/>
    </row>
    <row r="57" spans="1:13" ht="57" hidden="1" x14ac:dyDescent="0.25">
      <c r="A57" s="45" t="s">
        <v>621</v>
      </c>
      <c r="B57" s="26" t="s">
        <v>141</v>
      </c>
      <c r="C57" s="27" t="s">
        <v>547</v>
      </c>
      <c r="D57" s="9">
        <v>3</v>
      </c>
      <c r="E57" s="69">
        <v>1.4</v>
      </c>
      <c r="F57" s="61">
        <v>0.69851300000000005</v>
      </c>
      <c r="G57" s="61">
        <f t="shared" si="3"/>
        <v>0.70148699999999986</v>
      </c>
      <c r="I57" s="112">
        <v>698.51300000000003</v>
      </c>
      <c r="J57" s="85">
        <f t="shared" si="1"/>
        <v>0.69851300000000005</v>
      </c>
      <c r="K57" s="21"/>
      <c r="L57" s="74"/>
      <c r="M57" s="84"/>
    </row>
    <row r="58" spans="1:13" ht="33.75" hidden="1" x14ac:dyDescent="0.25">
      <c r="A58" s="45" t="s">
        <v>621</v>
      </c>
      <c r="B58" s="26" t="s">
        <v>99</v>
      </c>
      <c r="C58" s="27" t="s">
        <v>548</v>
      </c>
      <c r="D58" s="9">
        <v>5</v>
      </c>
      <c r="E58" s="69">
        <v>2.5000000000000001E-2</v>
      </c>
      <c r="F58" s="61">
        <v>2.9763999999999999E-2</v>
      </c>
      <c r="G58" s="61">
        <f t="shared" si="3"/>
        <v>-4.7639999999999974E-3</v>
      </c>
      <c r="I58" s="114">
        <v>29.763999999999999</v>
      </c>
      <c r="J58" s="85">
        <f t="shared" si="1"/>
        <v>2.9763999999999999E-2</v>
      </c>
      <c r="K58" s="21"/>
      <c r="L58" s="74"/>
      <c r="M58" s="84"/>
    </row>
    <row r="59" spans="1:13" hidden="1" x14ac:dyDescent="0.25">
      <c r="A59" s="45" t="s">
        <v>621</v>
      </c>
      <c r="B59" s="26" t="s">
        <v>170</v>
      </c>
      <c r="C59" s="27" t="s">
        <v>549</v>
      </c>
      <c r="D59" s="9">
        <v>5</v>
      </c>
      <c r="E59" s="69">
        <v>1E-3</v>
      </c>
      <c r="F59" s="61">
        <v>4.3779999999999999E-3</v>
      </c>
      <c r="G59" s="61">
        <f t="shared" si="3"/>
        <v>-3.3779999999999999E-3</v>
      </c>
      <c r="I59" s="112">
        <v>4.3780000000000001</v>
      </c>
      <c r="J59" s="85">
        <f t="shared" si="1"/>
        <v>4.3779999999999999E-3</v>
      </c>
      <c r="K59" s="21"/>
      <c r="L59" s="74"/>
      <c r="M59" s="84"/>
    </row>
    <row r="60" spans="1:13" hidden="1" x14ac:dyDescent="0.25">
      <c r="A60" s="45" t="s">
        <v>621</v>
      </c>
      <c r="B60" s="26" t="s">
        <v>215</v>
      </c>
      <c r="C60" s="27" t="s">
        <v>223</v>
      </c>
      <c r="D60" s="9">
        <v>5</v>
      </c>
      <c r="E60" s="69">
        <v>1E-3</v>
      </c>
      <c r="F60" s="61">
        <v>9.0259999999999993E-3</v>
      </c>
      <c r="G60" s="61">
        <f t="shared" si="3"/>
        <v>-8.0259999999999984E-3</v>
      </c>
      <c r="I60" s="112">
        <v>9.0259999999999998</v>
      </c>
      <c r="J60" s="85">
        <f t="shared" si="1"/>
        <v>9.0259999999999993E-3</v>
      </c>
      <c r="K60" s="21"/>
      <c r="L60" s="74"/>
      <c r="M60" s="84"/>
    </row>
    <row r="61" spans="1:13" ht="23.25" x14ac:dyDescent="0.25">
      <c r="A61" s="45" t="s">
        <v>621</v>
      </c>
      <c r="B61" s="26" t="s">
        <v>214</v>
      </c>
      <c r="C61" s="27" t="s">
        <v>550</v>
      </c>
      <c r="D61" s="9">
        <v>8</v>
      </c>
      <c r="E61" s="69">
        <v>4.4999999999999998E-2</v>
      </c>
      <c r="F61" s="61">
        <v>7.0320000000000001E-3</v>
      </c>
      <c r="G61" s="61">
        <f t="shared" si="3"/>
        <v>3.7968000000000002E-2</v>
      </c>
      <c r="I61" s="112">
        <v>7.032</v>
      </c>
      <c r="J61" s="85">
        <f t="shared" si="1"/>
        <v>7.0320000000000001E-3</v>
      </c>
      <c r="K61" s="21"/>
      <c r="L61" s="74"/>
      <c r="M61" s="84"/>
    </row>
    <row r="62" spans="1:13" ht="22.5" hidden="1" x14ac:dyDescent="0.25">
      <c r="A62" s="45" t="s">
        <v>621</v>
      </c>
      <c r="B62" s="26" t="s">
        <v>173</v>
      </c>
      <c r="C62" s="27" t="s">
        <v>209</v>
      </c>
      <c r="D62" s="9">
        <v>5</v>
      </c>
      <c r="E62" s="69">
        <v>0</v>
      </c>
      <c r="F62" s="61">
        <v>2.333E-3</v>
      </c>
      <c r="G62" s="61">
        <f t="shared" si="3"/>
        <v>-2.333E-3</v>
      </c>
      <c r="I62" s="112">
        <v>2.3330000000000002</v>
      </c>
      <c r="J62" s="85">
        <f t="shared" si="1"/>
        <v>2.333E-3</v>
      </c>
      <c r="K62" s="21"/>
      <c r="L62" s="74"/>
      <c r="M62" s="84"/>
    </row>
    <row r="63" spans="1:13" ht="22.5" hidden="1" x14ac:dyDescent="0.25">
      <c r="A63" s="45" t="s">
        <v>621</v>
      </c>
      <c r="B63" s="26" t="s">
        <v>96</v>
      </c>
      <c r="C63" s="27" t="s">
        <v>97</v>
      </c>
      <c r="D63" s="9">
        <v>5</v>
      </c>
      <c r="E63" s="69">
        <v>5.0000000000000001E-3</v>
      </c>
      <c r="F63" s="61">
        <v>1.4270000000000001E-3</v>
      </c>
      <c r="G63" s="61">
        <f t="shared" si="3"/>
        <v>3.5729999999999998E-3</v>
      </c>
      <c r="I63" s="112">
        <v>1.427</v>
      </c>
      <c r="J63" s="85">
        <f t="shared" si="1"/>
        <v>1.4270000000000001E-3</v>
      </c>
      <c r="K63" s="21"/>
      <c r="L63" s="74"/>
      <c r="M63" s="84"/>
    </row>
    <row r="64" spans="1:13" hidden="1" x14ac:dyDescent="0.25">
      <c r="A64" s="45" t="s">
        <v>621</v>
      </c>
      <c r="B64" s="25" t="s">
        <v>661</v>
      </c>
      <c r="C64" s="140" t="s">
        <v>676</v>
      </c>
      <c r="D64" s="9">
        <v>5</v>
      </c>
      <c r="E64" s="69">
        <v>8.8000000000000005E-3</v>
      </c>
      <c r="F64" s="61">
        <v>9.2970000000000014E-3</v>
      </c>
      <c r="G64" s="61">
        <f t="shared" si="3"/>
        <v>-4.9700000000000091E-4</v>
      </c>
      <c r="H64" s="16"/>
      <c r="I64" s="112">
        <v>9.2970000000000006</v>
      </c>
      <c r="J64" s="85">
        <f t="shared" si="1"/>
        <v>9.2970000000000014E-3</v>
      </c>
      <c r="K64" s="21"/>
      <c r="L64" s="74"/>
      <c r="M64" s="93"/>
    </row>
    <row r="65" spans="1:13" ht="22.5" hidden="1" x14ac:dyDescent="0.25">
      <c r="A65" s="46" t="s">
        <v>621</v>
      </c>
      <c r="B65" s="139" t="s">
        <v>94</v>
      </c>
      <c r="C65" s="28" t="s">
        <v>95</v>
      </c>
      <c r="D65" s="9">
        <v>5</v>
      </c>
      <c r="E65" s="70">
        <v>1.4999999999999999E-2</v>
      </c>
      <c r="F65" s="61">
        <v>1.8645999999999999E-2</v>
      </c>
      <c r="G65" s="61">
        <f t="shared" si="3"/>
        <v>-3.6459999999999999E-3</v>
      </c>
      <c r="I65" s="112">
        <v>18.646000000000001</v>
      </c>
      <c r="J65" s="85">
        <f t="shared" si="1"/>
        <v>1.8645999999999999E-2</v>
      </c>
      <c r="K65" s="21"/>
      <c r="L65" s="74"/>
      <c r="M65" s="93"/>
    </row>
    <row r="66" spans="1:13" ht="23.25" hidden="1" x14ac:dyDescent="0.25">
      <c r="A66" s="45" t="s">
        <v>621</v>
      </c>
      <c r="B66" s="26" t="s">
        <v>391</v>
      </c>
      <c r="C66" s="27" t="s">
        <v>126</v>
      </c>
      <c r="D66" s="9">
        <v>6</v>
      </c>
      <c r="E66" s="70">
        <v>2.2000000000000001E-3</v>
      </c>
      <c r="F66" s="61">
        <v>2.63E-4</v>
      </c>
      <c r="G66" s="61">
        <f t="shared" si="3"/>
        <v>1.9370000000000001E-3</v>
      </c>
      <c r="I66" s="112">
        <v>0.26300000000000001</v>
      </c>
      <c r="J66" s="85">
        <f t="shared" si="1"/>
        <v>2.63E-4</v>
      </c>
      <c r="K66" s="21"/>
      <c r="L66" s="74"/>
      <c r="M66" s="84"/>
    </row>
    <row r="67" spans="1:13" ht="23.25" hidden="1" x14ac:dyDescent="0.25">
      <c r="A67" s="45" t="s">
        <v>621</v>
      </c>
      <c r="B67" s="26" t="s">
        <v>236</v>
      </c>
      <c r="C67" s="27" t="s">
        <v>241</v>
      </c>
      <c r="D67" s="9">
        <v>4</v>
      </c>
      <c r="E67" s="69">
        <v>0.5</v>
      </c>
      <c r="F67" s="61">
        <v>0.13785700000000001</v>
      </c>
      <c r="G67" s="61">
        <f t="shared" si="3"/>
        <v>0.36214299999999999</v>
      </c>
      <c r="I67" s="114">
        <v>137.857</v>
      </c>
      <c r="J67" s="85">
        <f t="shared" si="1"/>
        <v>0.13785700000000001</v>
      </c>
      <c r="K67" s="21"/>
      <c r="L67" s="74"/>
      <c r="M67" s="84"/>
    </row>
    <row r="68" spans="1:13" ht="23.25" x14ac:dyDescent="0.25">
      <c r="A68" s="45" t="s">
        <v>621</v>
      </c>
      <c r="B68" s="26" t="s">
        <v>392</v>
      </c>
      <c r="C68" s="27" t="s">
        <v>551</v>
      </c>
      <c r="D68" s="9">
        <v>8</v>
      </c>
      <c r="E68" s="69">
        <v>4.0975000000000004E-2</v>
      </c>
      <c r="F68" s="61">
        <v>4.078E-3</v>
      </c>
      <c r="G68" s="61">
        <f t="shared" si="3"/>
        <v>3.6897000000000006E-2</v>
      </c>
      <c r="I68" s="112">
        <v>4.0780000000000003</v>
      </c>
      <c r="J68" s="85">
        <f t="shared" si="1"/>
        <v>4.078E-3</v>
      </c>
      <c r="K68" s="21"/>
      <c r="L68" s="74"/>
      <c r="M68" s="84"/>
    </row>
    <row r="69" spans="1:13" ht="23.25" x14ac:dyDescent="0.25">
      <c r="A69" s="45" t="s">
        <v>621</v>
      </c>
      <c r="B69" s="26" t="s">
        <v>393</v>
      </c>
      <c r="C69" s="27" t="s">
        <v>551</v>
      </c>
      <c r="D69" s="9">
        <v>8</v>
      </c>
      <c r="E69" s="69">
        <v>4.0975000000000004E-2</v>
      </c>
      <c r="F69" s="61">
        <v>3.3769999999999998E-3</v>
      </c>
      <c r="G69" s="61">
        <f t="shared" si="3"/>
        <v>3.7598000000000006E-2</v>
      </c>
      <c r="I69" s="112">
        <v>3.3769999999999998</v>
      </c>
      <c r="J69" s="85">
        <f t="shared" si="1"/>
        <v>3.3769999999999998E-3</v>
      </c>
      <c r="K69" s="21"/>
      <c r="L69" s="74"/>
      <c r="M69" s="84"/>
    </row>
    <row r="70" spans="1:13" ht="23.25" x14ac:dyDescent="0.25">
      <c r="A70" s="45" t="s">
        <v>621</v>
      </c>
      <c r="B70" s="26" t="s">
        <v>394</v>
      </c>
      <c r="C70" s="27" t="s">
        <v>551</v>
      </c>
      <c r="D70" s="9">
        <v>8</v>
      </c>
      <c r="E70" s="69">
        <v>4.0975000000000004E-2</v>
      </c>
      <c r="F70" s="61">
        <v>4.8390000000000004E-3</v>
      </c>
      <c r="G70" s="61">
        <f t="shared" si="3"/>
        <v>3.6136000000000001E-2</v>
      </c>
      <c r="H70" s="15"/>
      <c r="I70" s="114">
        <v>4.8390000000000004</v>
      </c>
      <c r="J70" s="85">
        <f t="shared" si="1"/>
        <v>4.8390000000000004E-3</v>
      </c>
      <c r="K70" s="21"/>
      <c r="L70" s="74"/>
      <c r="M70" s="84"/>
    </row>
    <row r="71" spans="1:13" ht="23.25" x14ac:dyDescent="0.25">
      <c r="A71" s="45" t="s">
        <v>621</v>
      </c>
      <c r="B71" s="26" t="s">
        <v>395</v>
      </c>
      <c r="C71" s="27" t="s">
        <v>551</v>
      </c>
      <c r="D71" s="9">
        <v>8</v>
      </c>
      <c r="E71" s="69">
        <v>4.0975000000000004E-2</v>
      </c>
      <c r="F71" s="61">
        <v>4.2690000000000002E-3</v>
      </c>
      <c r="G71" s="61">
        <f t="shared" si="3"/>
        <v>3.6706000000000003E-2</v>
      </c>
      <c r="H71" s="15"/>
      <c r="I71" s="112">
        <v>4.2690000000000001</v>
      </c>
      <c r="J71" s="85">
        <f t="shared" si="1"/>
        <v>4.2690000000000002E-3</v>
      </c>
      <c r="K71" s="21"/>
      <c r="L71" s="74"/>
      <c r="M71" s="84"/>
    </row>
    <row r="72" spans="1:13" x14ac:dyDescent="0.25">
      <c r="A72" s="45" t="s">
        <v>621</v>
      </c>
      <c r="B72" s="26" t="s">
        <v>125</v>
      </c>
      <c r="C72" s="27" t="s">
        <v>552</v>
      </c>
      <c r="D72" s="9">
        <v>8</v>
      </c>
      <c r="E72" s="69">
        <v>1.0349999999999999E-3</v>
      </c>
      <c r="F72" s="61">
        <v>1.653E-3</v>
      </c>
      <c r="G72" s="61">
        <f t="shared" si="3"/>
        <v>-6.1800000000000006E-4</v>
      </c>
      <c r="H72" s="15"/>
      <c r="I72" s="112">
        <v>1.653</v>
      </c>
      <c r="J72" s="85">
        <f t="shared" si="1"/>
        <v>1.653E-3</v>
      </c>
      <c r="K72" s="21"/>
      <c r="L72" s="74"/>
      <c r="M72" s="84"/>
    </row>
    <row r="73" spans="1:13" x14ac:dyDescent="0.25">
      <c r="A73" s="45" t="s">
        <v>621</v>
      </c>
      <c r="B73" s="26" t="s">
        <v>139</v>
      </c>
      <c r="C73" s="27" t="s">
        <v>220</v>
      </c>
      <c r="D73" s="9">
        <v>8</v>
      </c>
      <c r="E73" s="69">
        <v>0.01</v>
      </c>
      <c r="F73" s="61">
        <v>5.3670000000000002E-3</v>
      </c>
      <c r="G73" s="61">
        <f t="shared" si="3"/>
        <v>4.633E-3</v>
      </c>
      <c r="H73" s="15"/>
      <c r="I73" s="112">
        <v>5.367</v>
      </c>
      <c r="J73" s="85">
        <f t="shared" si="1"/>
        <v>5.3670000000000002E-3</v>
      </c>
      <c r="K73" s="21"/>
      <c r="L73" s="74"/>
      <c r="M73" s="84"/>
    </row>
    <row r="74" spans="1:13" x14ac:dyDescent="0.25">
      <c r="A74" s="45" t="s">
        <v>621</v>
      </c>
      <c r="B74" s="26" t="s">
        <v>120</v>
      </c>
      <c r="C74" s="27" t="s">
        <v>119</v>
      </c>
      <c r="D74" s="9">
        <v>8</v>
      </c>
      <c r="E74" s="69">
        <v>5.2359999999999993E-3</v>
      </c>
      <c r="F74" s="61">
        <v>5.0570000000000007E-3</v>
      </c>
      <c r="G74" s="61">
        <f t="shared" si="3"/>
        <v>1.789999999999986E-4</v>
      </c>
      <c r="H74" s="15"/>
      <c r="I74" s="112">
        <v>5.0570000000000004</v>
      </c>
      <c r="J74" s="85">
        <f t="shared" si="1"/>
        <v>5.0570000000000007E-3</v>
      </c>
      <c r="K74" s="21"/>
      <c r="L74" s="74"/>
      <c r="M74" s="84"/>
    </row>
    <row r="75" spans="1:13" x14ac:dyDescent="0.25">
      <c r="A75" s="45" t="s">
        <v>621</v>
      </c>
      <c r="B75" s="26" t="s">
        <v>118</v>
      </c>
      <c r="C75" s="27" t="s">
        <v>119</v>
      </c>
      <c r="D75" s="9">
        <v>8</v>
      </c>
      <c r="E75" s="70">
        <v>9.8989999999999998E-3</v>
      </c>
      <c r="F75" s="61">
        <v>8.0129999999999993E-3</v>
      </c>
      <c r="G75" s="61">
        <f t="shared" si="3"/>
        <v>1.8860000000000005E-3</v>
      </c>
      <c r="H75" s="15"/>
      <c r="I75" s="112">
        <v>8.0129999999999999</v>
      </c>
      <c r="J75" s="85">
        <f t="shared" si="1"/>
        <v>8.0129999999999993E-3</v>
      </c>
      <c r="K75" s="21"/>
      <c r="L75" s="74"/>
      <c r="M75" s="84"/>
    </row>
    <row r="76" spans="1:13" x14ac:dyDescent="0.25">
      <c r="A76" s="45" t="s">
        <v>621</v>
      </c>
      <c r="B76" s="26" t="s">
        <v>396</v>
      </c>
      <c r="C76" s="27" t="s">
        <v>316</v>
      </c>
      <c r="D76" s="9">
        <v>8</v>
      </c>
      <c r="E76" s="70">
        <v>0.27213700000000002</v>
      </c>
      <c r="F76" s="61">
        <v>0.27213700000000002</v>
      </c>
      <c r="G76" s="61">
        <f t="shared" si="3"/>
        <v>0</v>
      </c>
      <c r="H76" s="15"/>
      <c r="I76" s="112">
        <v>272.137</v>
      </c>
      <c r="J76" s="85">
        <f t="shared" si="1"/>
        <v>0.27213700000000002</v>
      </c>
      <c r="K76" s="21"/>
      <c r="L76" s="74"/>
      <c r="M76" s="84"/>
    </row>
    <row r="77" spans="1:13" x14ac:dyDescent="0.25">
      <c r="A77" s="45" t="s">
        <v>621</v>
      </c>
      <c r="B77" s="26" t="s">
        <v>397</v>
      </c>
      <c r="C77" s="27" t="s">
        <v>206</v>
      </c>
      <c r="D77" s="9">
        <v>8</v>
      </c>
      <c r="E77" s="69">
        <v>5.2599999999999999E-3</v>
      </c>
      <c r="F77" s="61">
        <v>2.7240000000000003E-3</v>
      </c>
      <c r="G77" s="61">
        <f t="shared" si="3"/>
        <v>2.5359999999999996E-3</v>
      </c>
      <c r="H77" s="15"/>
      <c r="I77" s="112">
        <v>2.7240000000000002</v>
      </c>
      <c r="J77" s="85">
        <f t="shared" si="1"/>
        <v>2.7240000000000003E-3</v>
      </c>
      <c r="K77" s="21"/>
      <c r="L77" s="74"/>
      <c r="M77" s="84"/>
    </row>
    <row r="78" spans="1:13" x14ac:dyDescent="0.25">
      <c r="A78" s="45" t="s">
        <v>621</v>
      </c>
      <c r="B78" s="26" t="s">
        <v>111</v>
      </c>
      <c r="C78" s="27" t="s">
        <v>110</v>
      </c>
      <c r="D78" s="9">
        <v>8</v>
      </c>
      <c r="E78" s="69">
        <v>6.1999999999999998E-3</v>
      </c>
      <c r="F78" s="61">
        <v>5.7190000000000001E-3</v>
      </c>
      <c r="G78" s="61">
        <f t="shared" si="3"/>
        <v>4.8099999999999966E-4</v>
      </c>
      <c r="H78" s="15"/>
      <c r="I78" s="112">
        <v>5.7190000000000003</v>
      </c>
      <c r="J78" s="85">
        <f t="shared" ref="J78:J141" si="4">I78/1000</f>
        <v>5.7190000000000001E-3</v>
      </c>
      <c r="K78" s="21"/>
      <c r="L78" s="74"/>
      <c r="M78" s="84"/>
    </row>
    <row r="79" spans="1:13" x14ac:dyDescent="0.25">
      <c r="A79" s="45" t="s">
        <v>621</v>
      </c>
      <c r="B79" s="26" t="s">
        <v>134</v>
      </c>
      <c r="C79" s="27" t="s">
        <v>135</v>
      </c>
      <c r="D79" s="9">
        <v>8</v>
      </c>
      <c r="E79" s="69">
        <v>2.7000000000000001E-3</v>
      </c>
      <c r="F79" s="61">
        <v>2.7100000000000002E-3</v>
      </c>
      <c r="G79" s="61">
        <f t="shared" si="3"/>
        <v>-1.0000000000000026E-5</v>
      </c>
      <c r="H79" s="15"/>
      <c r="I79" s="112">
        <v>2.71</v>
      </c>
      <c r="J79" s="85">
        <f t="shared" si="4"/>
        <v>2.7100000000000002E-3</v>
      </c>
      <c r="K79" s="21"/>
      <c r="L79" s="74"/>
      <c r="M79" s="84"/>
    </row>
    <row r="80" spans="1:13" x14ac:dyDescent="0.25">
      <c r="A80" s="45" t="s">
        <v>621</v>
      </c>
      <c r="B80" s="26" t="s">
        <v>136</v>
      </c>
      <c r="C80" s="27" t="s">
        <v>135</v>
      </c>
      <c r="D80" s="9">
        <v>8</v>
      </c>
      <c r="E80" s="69">
        <v>2E-3</v>
      </c>
      <c r="F80" s="61">
        <v>2.519E-3</v>
      </c>
      <c r="G80" s="61">
        <f t="shared" si="3"/>
        <v>-5.1899999999999993E-4</v>
      </c>
      <c r="H80" s="15"/>
      <c r="I80" s="114">
        <v>2.5190000000000001</v>
      </c>
      <c r="J80" s="85">
        <f t="shared" si="4"/>
        <v>2.519E-3</v>
      </c>
      <c r="K80" s="21"/>
      <c r="L80" s="74"/>
      <c r="M80" s="84"/>
    </row>
    <row r="81" spans="1:13" x14ac:dyDescent="0.25">
      <c r="A81" s="45" t="s">
        <v>621</v>
      </c>
      <c r="B81" s="26" t="s">
        <v>112</v>
      </c>
      <c r="C81" s="27" t="s">
        <v>110</v>
      </c>
      <c r="D81" s="9">
        <v>8</v>
      </c>
      <c r="E81" s="69">
        <v>1.9E-3</v>
      </c>
      <c r="F81" s="61">
        <v>3.9110000000000004E-3</v>
      </c>
      <c r="G81" s="61">
        <f t="shared" si="3"/>
        <v>-2.0110000000000006E-3</v>
      </c>
      <c r="H81" s="15"/>
      <c r="I81" s="114">
        <v>3.911</v>
      </c>
      <c r="J81" s="85">
        <f t="shared" si="4"/>
        <v>3.9110000000000004E-3</v>
      </c>
      <c r="K81" s="21"/>
      <c r="L81" s="74"/>
      <c r="M81" s="84"/>
    </row>
    <row r="82" spans="1:13" x14ac:dyDescent="0.25">
      <c r="A82" s="45" t="s">
        <v>621</v>
      </c>
      <c r="B82" s="26" t="s">
        <v>113</v>
      </c>
      <c r="C82" s="27" t="s">
        <v>110</v>
      </c>
      <c r="D82" s="9">
        <v>8</v>
      </c>
      <c r="E82" s="69">
        <v>4.3E-3</v>
      </c>
      <c r="F82" s="61">
        <v>3.1080000000000001E-3</v>
      </c>
      <c r="G82" s="61">
        <f t="shared" ref="G82:G113" si="5">E82-F82</f>
        <v>1.1919999999999999E-3</v>
      </c>
      <c r="H82" s="15"/>
      <c r="I82" s="112">
        <v>3.1080000000000001</v>
      </c>
      <c r="J82" s="85">
        <f t="shared" si="4"/>
        <v>3.1080000000000001E-3</v>
      </c>
      <c r="K82" s="21"/>
      <c r="L82" s="74"/>
      <c r="M82" s="84"/>
    </row>
    <row r="83" spans="1:13" x14ac:dyDescent="0.25">
      <c r="A83" s="45" t="s">
        <v>621</v>
      </c>
      <c r="B83" s="26" t="s">
        <v>109</v>
      </c>
      <c r="C83" s="27" t="s">
        <v>110</v>
      </c>
      <c r="D83" s="9">
        <v>8</v>
      </c>
      <c r="E83" s="69">
        <v>3.7000000000000002E-3</v>
      </c>
      <c r="F83" s="61">
        <v>4.1020000000000006E-3</v>
      </c>
      <c r="G83" s="61">
        <f t="shared" si="5"/>
        <v>-4.0200000000000045E-4</v>
      </c>
      <c r="H83" s="15"/>
      <c r="I83" s="112">
        <v>4.1020000000000003</v>
      </c>
      <c r="J83" s="85">
        <f t="shared" si="4"/>
        <v>4.1020000000000006E-3</v>
      </c>
      <c r="K83" s="21"/>
      <c r="L83" s="74"/>
      <c r="M83" s="84"/>
    </row>
    <row r="84" spans="1:13" x14ac:dyDescent="0.25">
      <c r="A84" s="45" t="s">
        <v>621</v>
      </c>
      <c r="B84" s="26" t="s">
        <v>114</v>
      </c>
      <c r="C84" s="27" t="s">
        <v>110</v>
      </c>
      <c r="D84" s="9">
        <v>8</v>
      </c>
      <c r="E84" s="69">
        <v>3.0000000000000001E-3</v>
      </c>
      <c r="F84" s="61">
        <v>5.934E-3</v>
      </c>
      <c r="G84" s="61">
        <f t="shared" si="5"/>
        <v>-2.934E-3</v>
      </c>
      <c r="H84" s="15"/>
      <c r="I84" s="112">
        <v>5.9340000000000002</v>
      </c>
      <c r="J84" s="85">
        <f t="shared" si="4"/>
        <v>5.934E-3</v>
      </c>
      <c r="K84" s="21"/>
      <c r="L84" s="74"/>
      <c r="M84" s="94"/>
    </row>
    <row r="85" spans="1:13" x14ac:dyDescent="0.25">
      <c r="A85" s="45" t="s">
        <v>621</v>
      </c>
      <c r="B85" s="26" t="s">
        <v>132</v>
      </c>
      <c r="C85" s="27" t="s">
        <v>133</v>
      </c>
      <c r="D85" s="9">
        <v>8</v>
      </c>
      <c r="E85" s="70">
        <v>3.3E-3</v>
      </c>
      <c r="F85" s="61">
        <v>4.4980000000000003E-3</v>
      </c>
      <c r="G85" s="61">
        <f t="shared" si="5"/>
        <v>-1.1980000000000003E-3</v>
      </c>
      <c r="H85" s="15"/>
      <c r="I85" s="112">
        <v>4.4980000000000002</v>
      </c>
      <c r="J85" s="85">
        <f t="shared" si="4"/>
        <v>4.4980000000000003E-3</v>
      </c>
      <c r="K85" s="21"/>
      <c r="L85" s="74"/>
      <c r="M85" s="84"/>
    </row>
    <row r="86" spans="1:13" x14ac:dyDescent="0.25">
      <c r="A86" s="45" t="s">
        <v>621</v>
      </c>
      <c r="B86" s="26" t="s">
        <v>131</v>
      </c>
      <c r="C86" s="27" t="s">
        <v>553</v>
      </c>
      <c r="D86" s="9">
        <v>8</v>
      </c>
      <c r="E86" s="70">
        <v>7.1500000000000001E-3</v>
      </c>
      <c r="F86" s="61">
        <v>5.5359999999999993E-3</v>
      </c>
      <c r="G86" s="61">
        <f t="shared" si="5"/>
        <v>1.6140000000000009E-3</v>
      </c>
      <c r="H86" s="15"/>
      <c r="I86" s="112">
        <v>5.5359999999999996</v>
      </c>
      <c r="J86" s="85">
        <f t="shared" si="4"/>
        <v>5.5359999999999993E-3</v>
      </c>
      <c r="K86" s="21"/>
      <c r="L86" s="74"/>
      <c r="M86" s="84"/>
    </row>
    <row r="87" spans="1:13" x14ac:dyDescent="0.25">
      <c r="A87" s="45" t="s">
        <v>621</v>
      </c>
      <c r="B87" s="26" t="s">
        <v>129</v>
      </c>
      <c r="C87" s="27" t="s">
        <v>130</v>
      </c>
      <c r="D87" s="9">
        <v>8</v>
      </c>
      <c r="E87" s="69">
        <v>1.1779999999999999E-2</v>
      </c>
      <c r="F87" s="61">
        <v>9.7520000000000003E-3</v>
      </c>
      <c r="G87" s="61">
        <f t="shared" si="5"/>
        <v>2.0279999999999986E-3</v>
      </c>
      <c r="H87" s="15"/>
      <c r="I87" s="112">
        <v>9.7520000000000007</v>
      </c>
      <c r="J87" s="85">
        <f t="shared" si="4"/>
        <v>9.7520000000000003E-3</v>
      </c>
      <c r="K87" s="21"/>
      <c r="L87" s="74"/>
      <c r="M87" s="84"/>
    </row>
    <row r="88" spans="1:13" x14ac:dyDescent="0.25">
      <c r="A88" s="45" t="s">
        <v>621</v>
      </c>
      <c r="B88" s="26" t="s">
        <v>137</v>
      </c>
      <c r="C88" s="27" t="s">
        <v>135</v>
      </c>
      <c r="D88" s="9">
        <v>8</v>
      </c>
      <c r="E88" s="69">
        <v>5.0000000000000001E-3</v>
      </c>
      <c r="F88" s="61">
        <v>6.777E-3</v>
      </c>
      <c r="G88" s="61">
        <f t="shared" si="5"/>
        <v>-1.7769999999999999E-3</v>
      </c>
      <c r="H88" s="15"/>
      <c r="I88" s="112">
        <v>6.7770000000000001</v>
      </c>
      <c r="J88" s="85">
        <f t="shared" si="4"/>
        <v>6.777E-3</v>
      </c>
      <c r="K88" s="21"/>
      <c r="L88" s="74"/>
      <c r="M88" s="84"/>
    </row>
    <row r="89" spans="1:13" x14ac:dyDescent="0.25">
      <c r="A89" s="45" t="s">
        <v>621</v>
      </c>
      <c r="B89" s="26" t="s">
        <v>138</v>
      </c>
      <c r="C89" s="27" t="s">
        <v>135</v>
      </c>
      <c r="D89" s="9">
        <v>8</v>
      </c>
      <c r="E89" s="69">
        <v>5.0000000000000001E-3</v>
      </c>
      <c r="F89" s="61">
        <v>6.0869999999999995E-3</v>
      </c>
      <c r="G89" s="61">
        <f t="shared" si="5"/>
        <v>-1.0869999999999994E-3</v>
      </c>
      <c r="H89" s="15"/>
      <c r="I89" s="112">
        <v>6.0869999999999997</v>
      </c>
      <c r="J89" s="85">
        <f t="shared" si="4"/>
        <v>6.0869999999999995E-3</v>
      </c>
      <c r="K89" s="21"/>
      <c r="L89" s="74"/>
      <c r="M89" s="84"/>
    </row>
    <row r="90" spans="1:13" x14ac:dyDescent="0.25">
      <c r="A90" s="45" t="s">
        <v>621</v>
      </c>
      <c r="B90" s="26" t="s">
        <v>398</v>
      </c>
      <c r="C90" s="27" t="s">
        <v>115</v>
      </c>
      <c r="D90" s="9">
        <v>8</v>
      </c>
      <c r="E90" s="69">
        <v>2.5999999999999999E-3</v>
      </c>
      <c r="F90" s="61">
        <v>3.3769999999999998E-3</v>
      </c>
      <c r="G90" s="61">
        <f t="shared" si="5"/>
        <v>-7.7699999999999991E-4</v>
      </c>
      <c r="H90" s="15"/>
      <c r="I90" s="112">
        <v>3.3769999999999998</v>
      </c>
      <c r="J90" s="85">
        <f t="shared" si="4"/>
        <v>3.3769999999999998E-3</v>
      </c>
      <c r="K90" s="21"/>
      <c r="L90" s="74"/>
      <c r="M90" s="84"/>
    </row>
    <row r="91" spans="1:13" x14ac:dyDescent="0.25">
      <c r="A91" s="45" t="s">
        <v>621</v>
      </c>
      <c r="B91" s="26" t="s">
        <v>116</v>
      </c>
      <c r="C91" s="27" t="s">
        <v>115</v>
      </c>
      <c r="D91" s="9">
        <v>8</v>
      </c>
      <c r="E91" s="69">
        <v>2.5999999999999999E-3</v>
      </c>
      <c r="F91" s="61">
        <v>3.9649999999999998E-3</v>
      </c>
      <c r="G91" s="61">
        <f t="shared" si="5"/>
        <v>-1.3649999999999999E-3</v>
      </c>
      <c r="H91" s="15"/>
      <c r="I91" s="112">
        <v>3.9649999999999999</v>
      </c>
      <c r="J91" s="85">
        <f t="shared" si="4"/>
        <v>3.9649999999999998E-3</v>
      </c>
      <c r="K91" s="21"/>
      <c r="L91" s="74"/>
      <c r="M91" s="84"/>
    </row>
    <row r="92" spans="1:13" x14ac:dyDescent="0.25">
      <c r="A92" s="45" t="s">
        <v>621</v>
      </c>
      <c r="B92" s="26" t="s">
        <v>399</v>
      </c>
      <c r="C92" s="27" t="s">
        <v>554</v>
      </c>
      <c r="D92" s="9">
        <v>8</v>
      </c>
      <c r="E92" s="69">
        <v>2.0400000000000001E-3</v>
      </c>
      <c r="F92" s="61">
        <v>2.2339999999999999E-3</v>
      </c>
      <c r="G92" s="61">
        <f t="shared" si="5"/>
        <v>-1.9399999999999973E-4</v>
      </c>
      <c r="H92" s="15"/>
      <c r="I92" s="112">
        <v>2.234</v>
      </c>
      <c r="J92" s="85">
        <f t="shared" si="4"/>
        <v>2.2339999999999999E-3</v>
      </c>
      <c r="K92" s="21"/>
      <c r="L92" s="74"/>
      <c r="M92" s="84"/>
    </row>
    <row r="93" spans="1:13" x14ac:dyDescent="0.25">
      <c r="A93" s="45" t="s">
        <v>621</v>
      </c>
      <c r="B93" s="26" t="s">
        <v>117</v>
      </c>
      <c r="C93" s="27" t="s">
        <v>115</v>
      </c>
      <c r="D93" s="9">
        <v>8</v>
      </c>
      <c r="E93" s="69">
        <v>2E-3</v>
      </c>
      <c r="F93" s="61">
        <v>3.509E-3</v>
      </c>
      <c r="G93" s="61">
        <f t="shared" si="5"/>
        <v>-1.5089999999999999E-3</v>
      </c>
      <c r="H93" s="15"/>
      <c r="I93" s="112">
        <v>3.5089999999999999</v>
      </c>
      <c r="J93" s="85">
        <f t="shared" si="4"/>
        <v>3.509E-3</v>
      </c>
      <c r="K93" s="21"/>
      <c r="L93" s="74"/>
      <c r="M93" s="84"/>
    </row>
    <row r="94" spans="1:13" ht="22.5" hidden="1" x14ac:dyDescent="0.25">
      <c r="A94" s="67" t="s">
        <v>622</v>
      </c>
      <c r="B94" s="28" t="s">
        <v>237</v>
      </c>
      <c r="C94" s="28" t="s">
        <v>241</v>
      </c>
      <c r="D94" s="9">
        <v>3</v>
      </c>
      <c r="E94" s="69">
        <v>1.4</v>
      </c>
      <c r="F94" s="61">
        <v>0.61392800000000003</v>
      </c>
      <c r="G94" s="61">
        <f t="shared" si="5"/>
        <v>0.78607199999999988</v>
      </c>
      <c r="H94" s="15"/>
      <c r="I94" s="112">
        <v>613.928</v>
      </c>
      <c r="J94" s="85">
        <f t="shared" si="4"/>
        <v>0.61392800000000003</v>
      </c>
      <c r="K94" s="21"/>
      <c r="L94" s="74"/>
      <c r="M94" s="93"/>
    </row>
    <row r="95" spans="1:13" ht="34.5" hidden="1" x14ac:dyDescent="0.25">
      <c r="A95" s="45" t="s">
        <v>623</v>
      </c>
      <c r="B95" s="26" t="s">
        <v>363</v>
      </c>
      <c r="C95" s="27" t="s">
        <v>555</v>
      </c>
      <c r="D95" s="9">
        <v>2</v>
      </c>
      <c r="E95" s="70">
        <v>5.1465640000000006</v>
      </c>
      <c r="F95" s="61">
        <v>4.3618630000000005</v>
      </c>
      <c r="G95" s="61">
        <f t="shared" si="5"/>
        <v>0.78470100000000009</v>
      </c>
      <c r="H95" s="15"/>
      <c r="I95" s="112">
        <v>4361.8630000000003</v>
      </c>
      <c r="J95" s="85">
        <f t="shared" si="4"/>
        <v>4.3618630000000005</v>
      </c>
      <c r="K95" s="21"/>
      <c r="L95" s="74"/>
      <c r="M95" s="84"/>
    </row>
    <row r="96" spans="1:13" ht="22.5" hidden="1" x14ac:dyDescent="0.25">
      <c r="A96" s="67" t="s">
        <v>624</v>
      </c>
      <c r="B96" s="27" t="s">
        <v>400</v>
      </c>
      <c r="C96" s="27" t="s">
        <v>219</v>
      </c>
      <c r="D96" s="9">
        <v>4</v>
      </c>
      <c r="E96" s="70">
        <v>2.5000000000000001E-2</v>
      </c>
      <c r="F96" s="61">
        <v>7.3010000000000002E-3</v>
      </c>
      <c r="G96" s="61">
        <f t="shared" si="5"/>
        <v>1.7698999999999999E-2</v>
      </c>
      <c r="H96" s="15"/>
      <c r="I96" s="112">
        <v>7.3010000000000002</v>
      </c>
      <c r="J96" s="85">
        <f t="shared" si="4"/>
        <v>7.3010000000000002E-3</v>
      </c>
      <c r="K96" s="21"/>
      <c r="L96" s="74"/>
      <c r="M96" s="84"/>
    </row>
    <row r="97" spans="1:13" ht="23.25" hidden="1" x14ac:dyDescent="0.25">
      <c r="A97" s="45" t="s">
        <v>624</v>
      </c>
      <c r="B97" s="26" t="s">
        <v>662</v>
      </c>
      <c r="C97" s="27" t="s">
        <v>219</v>
      </c>
      <c r="D97" s="9">
        <v>0</v>
      </c>
      <c r="E97" s="69">
        <v>7.0000000000000007E-2</v>
      </c>
      <c r="F97" s="61">
        <v>4.1780999999999999E-2</v>
      </c>
      <c r="G97" s="61">
        <f t="shared" si="5"/>
        <v>2.8219000000000008E-2</v>
      </c>
      <c r="H97" s="15"/>
      <c r="I97" s="112">
        <v>41.780999999999999</v>
      </c>
      <c r="J97" s="85">
        <f t="shared" si="4"/>
        <v>4.1780999999999999E-2</v>
      </c>
      <c r="K97" s="21"/>
      <c r="L97" s="74"/>
      <c r="M97" s="84"/>
    </row>
    <row r="98" spans="1:13" ht="23.25" hidden="1" x14ac:dyDescent="0.25">
      <c r="A98" s="45" t="s">
        <v>624</v>
      </c>
      <c r="B98" s="26" t="s">
        <v>401</v>
      </c>
      <c r="C98" s="27" t="s">
        <v>219</v>
      </c>
      <c r="D98" s="9">
        <v>4</v>
      </c>
      <c r="E98" s="69">
        <v>6.5000000000000002E-2</v>
      </c>
      <c r="F98" s="61">
        <v>3.7454999999999995E-2</v>
      </c>
      <c r="G98" s="61">
        <f t="shared" si="5"/>
        <v>2.7545000000000007E-2</v>
      </c>
      <c r="H98" s="15"/>
      <c r="I98" s="112">
        <v>37.454999999999998</v>
      </c>
      <c r="J98" s="85">
        <f t="shared" si="4"/>
        <v>3.7454999999999995E-2</v>
      </c>
      <c r="K98" s="21"/>
      <c r="L98" s="74"/>
      <c r="M98" s="84"/>
    </row>
    <row r="99" spans="1:13" ht="23.25" hidden="1" x14ac:dyDescent="0.25">
      <c r="A99" s="45" t="s">
        <v>624</v>
      </c>
      <c r="B99" s="26" t="s">
        <v>402</v>
      </c>
      <c r="C99" s="27" t="s">
        <v>199</v>
      </c>
      <c r="D99" s="9">
        <v>5</v>
      </c>
      <c r="E99" s="69">
        <v>7.3299999999999997E-3</v>
      </c>
      <c r="F99" s="61">
        <v>9.0800000000000006E-4</v>
      </c>
      <c r="G99" s="61">
        <f t="shared" si="5"/>
        <v>6.4219999999999998E-3</v>
      </c>
      <c r="H99" s="15"/>
      <c r="I99" s="112">
        <v>0.90800000000000003</v>
      </c>
      <c r="J99" s="85">
        <f t="shared" si="4"/>
        <v>9.0800000000000006E-4</v>
      </c>
      <c r="K99" s="21"/>
      <c r="L99" s="74"/>
      <c r="M99" s="84"/>
    </row>
    <row r="100" spans="1:13" ht="23.25" hidden="1" x14ac:dyDescent="0.25">
      <c r="A100" s="45" t="s">
        <v>624</v>
      </c>
      <c r="B100" s="26" t="s">
        <v>403</v>
      </c>
      <c r="C100" s="27" t="s">
        <v>199</v>
      </c>
      <c r="D100" s="9">
        <v>5</v>
      </c>
      <c r="E100" s="69">
        <v>7.3299999999999997E-3</v>
      </c>
      <c r="F100" s="61">
        <v>1.098E-3</v>
      </c>
      <c r="G100" s="61">
        <f t="shared" si="5"/>
        <v>6.2319999999999997E-3</v>
      </c>
      <c r="H100" s="15"/>
      <c r="I100" s="112">
        <v>1.0980000000000001</v>
      </c>
      <c r="J100" s="85">
        <f t="shared" si="4"/>
        <v>1.098E-3</v>
      </c>
      <c r="K100" s="21"/>
      <c r="L100" s="74"/>
      <c r="M100" s="84"/>
    </row>
    <row r="101" spans="1:13" ht="23.25" hidden="1" x14ac:dyDescent="0.25">
      <c r="A101" s="45" t="s">
        <v>624</v>
      </c>
      <c r="B101" s="26" t="s">
        <v>663</v>
      </c>
      <c r="C101" s="27" t="s">
        <v>219</v>
      </c>
      <c r="D101" s="9">
        <v>0</v>
      </c>
      <c r="E101" s="69">
        <v>1.4999999999999999E-2</v>
      </c>
      <c r="F101" s="61">
        <v>6.4429999999999999E-3</v>
      </c>
      <c r="G101" s="61">
        <f t="shared" si="5"/>
        <v>8.5569999999999986E-3</v>
      </c>
      <c r="H101" s="15"/>
      <c r="I101" s="112">
        <v>6.4429999999999996</v>
      </c>
      <c r="J101" s="85">
        <f t="shared" si="4"/>
        <v>6.4429999999999999E-3</v>
      </c>
      <c r="K101" s="21"/>
      <c r="L101" s="74"/>
      <c r="M101" s="84"/>
    </row>
    <row r="102" spans="1:13" ht="23.25" hidden="1" x14ac:dyDescent="0.25">
      <c r="A102" s="45" t="s">
        <v>624</v>
      </c>
      <c r="B102" s="26" t="s">
        <v>404</v>
      </c>
      <c r="C102" s="27" t="s">
        <v>219</v>
      </c>
      <c r="D102" s="9">
        <v>5</v>
      </c>
      <c r="E102" s="69">
        <v>1.2E-2</v>
      </c>
      <c r="F102" s="61">
        <v>5.1600000000000005E-3</v>
      </c>
      <c r="G102" s="61">
        <f t="shared" si="5"/>
        <v>6.8399999999999997E-3</v>
      </c>
      <c r="H102" s="15"/>
      <c r="I102" s="112">
        <v>5.16</v>
      </c>
      <c r="J102" s="85">
        <f t="shared" si="4"/>
        <v>5.1600000000000005E-3</v>
      </c>
      <c r="K102" s="21"/>
      <c r="L102" s="74"/>
      <c r="M102" s="84"/>
    </row>
    <row r="103" spans="1:13" ht="23.25" hidden="1" x14ac:dyDescent="0.25">
      <c r="A103" s="45" t="s">
        <v>624</v>
      </c>
      <c r="B103" s="26" t="s">
        <v>168</v>
      </c>
      <c r="C103" s="27" t="s">
        <v>219</v>
      </c>
      <c r="D103" s="9">
        <v>5</v>
      </c>
      <c r="E103" s="69">
        <v>1.2E-2</v>
      </c>
      <c r="F103" s="61">
        <v>5.1319999999999994E-3</v>
      </c>
      <c r="G103" s="61">
        <f t="shared" si="5"/>
        <v>6.8680000000000008E-3</v>
      </c>
      <c r="H103" s="15"/>
      <c r="I103" s="112">
        <v>5.1319999999999997</v>
      </c>
      <c r="J103" s="85">
        <f t="shared" si="4"/>
        <v>5.1319999999999994E-3</v>
      </c>
      <c r="K103" s="21"/>
      <c r="L103" s="74"/>
      <c r="M103" s="84"/>
    </row>
    <row r="104" spans="1:13" ht="23.25" hidden="1" x14ac:dyDescent="0.25">
      <c r="A104" s="45" t="s">
        <v>624</v>
      </c>
      <c r="B104" s="26" t="s">
        <v>32</v>
      </c>
      <c r="C104" s="27" t="s">
        <v>556</v>
      </c>
      <c r="D104" s="9">
        <v>5</v>
      </c>
      <c r="E104" s="69">
        <v>1.15E-2</v>
      </c>
      <c r="F104" s="61">
        <v>8.6560000000000005E-3</v>
      </c>
      <c r="G104" s="61">
        <f t="shared" si="5"/>
        <v>2.8439999999999993E-3</v>
      </c>
      <c r="H104" s="15"/>
      <c r="I104" s="112">
        <v>8.6560000000000006</v>
      </c>
      <c r="J104" s="85">
        <f t="shared" si="4"/>
        <v>8.6560000000000005E-3</v>
      </c>
      <c r="K104" s="21"/>
      <c r="L104" s="74"/>
      <c r="M104" s="84"/>
    </row>
    <row r="105" spans="1:13" ht="23.25" hidden="1" x14ac:dyDescent="0.25">
      <c r="A105" s="45" t="s">
        <v>624</v>
      </c>
      <c r="B105" s="26" t="s">
        <v>664</v>
      </c>
      <c r="C105" s="27" t="s">
        <v>219</v>
      </c>
      <c r="D105" s="9">
        <v>0</v>
      </c>
      <c r="E105" s="70">
        <v>0.01</v>
      </c>
      <c r="F105" s="61">
        <v>2.8869999999999998E-3</v>
      </c>
      <c r="G105" s="61">
        <f t="shared" si="5"/>
        <v>7.1130000000000004E-3</v>
      </c>
      <c r="H105" s="15"/>
      <c r="I105" s="112">
        <v>2.887</v>
      </c>
      <c r="J105" s="85">
        <f t="shared" si="4"/>
        <v>2.8869999999999998E-3</v>
      </c>
      <c r="K105" s="21"/>
      <c r="L105" s="74"/>
      <c r="M105" s="84"/>
    </row>
    <row r="106" spans="1:13" hidden="1" x14ac:dyDescent="0.25">
      <c r="A106" s="45" t="s">
        <v>624</v>
      </c>
      <c r="B106" s="26" t="s">
        <v>405</v>
      </c>
      <c r="C106" s="27" t="s">
        <v>33</v>
      </c>
      <c r="D106" s="9">
        <v>5</v>
      </c>
      <c r="E106" s="70">
        <v>8.5000000000000006E-2</v>
      </c>
      <c r="F106" s="61">
        <v>5.9402000000000003E-2</v>
      </c>
      <c r="G106" s="61">
        <f t="shared" si="5"/>
        <v>2.5598000000000003E-2</v>
      </c>
      <c r="H106" s="15"/>
      <c r="I106" s="112">
        <v>59.402000000000001</v>
      </c>
      <c r="J106" s="85">
        <f t="shared" si="4"/>
        <v>5.9402000000000003E-2</v>
      </c>
      <c r="K106" s="21"/>
      <c r="L106" s="74"/>
      <c r="M106" s="84"/>
    </row>
    <row r="107" spans="1:13" x14ac:dyDescent="0.25">
      <c r="A107" s="45" t="s">
        <v>624</v>
      </c>
      <c r="B107" s="26" t="s">
        <v>406</v>
      </c>
      <c r="C107" s="27" t="s">
        <v>316</v>
      </c>
      <c r="D107" s="9">
        <v>8</v>
      </c>
      <c r="E107" s="69">
        <v>4.9512E-2</v>
      </c>
      <c r="F107" s="61">
        <v>4.9512E-2</v>
      </c>
      <c r="G107" s="61">
        <f t="shared" si="5"/>
        <v>0</v>
      </c>
      <c r="H107" s="15"/>
      <c r="I107" s="112">
        <v>49.512</v>
      </c>
      <c r="J107" s="85">
        <f t="shared" si="4"/>
        <v>4.9512E-2</v>
      </c>
      <c r="K107" s="21"/>
      <c r="L107" s="74"/>
      <c r="M107" s="84"/>
    </row>
    <row r="108" spans="1:13" hidden="1" x14ac:dyDescent="0.25">
      <c r="A108" s="45" t="s">
        <v>625</v>
      </c>
      <c r="B108" s="25" t="s">
        <v>407</v>
      </c>
      <c r="C108" s="27" t="s">
        <v>557</v>
      </c>
      <c r="D108" s="9">
        <v>6</v>
      </c>
      <c r="E108" s="69">
        <v>3.0000000000000001E-3</v>
      </c>
      <c r="F108" s="61">
        <v>6.9099999999999999E-4</v>
      </c>
      <c r="G108" s="61">
        <f t="shared" si="5"/>
        <v>2.3090000000000003E-3</v>
      </c>
      <c r="H108" s="15"/>
      <c r="I108" s="112">
        <v>0.69099999999999995</v>
      </c>
      <c r="J108" s="85">
        <f t="shared" si="4"/>
        <v>6.9099999999999999E-4</v>
      </c>
      <c r="K108" s="21"/>
      <c r="L108" s="74"/>
      <c r="M108" s="93"/>
    </row>
    <row r="109" spans="1:13" hidden="1" x14ac:dyDescent="0.25">
      <c r="A109" s="45" t="s">
        <v>625</v>
      </c>
      <c r="B109" s="26" t="s">
        <v>408</v>
      </c>
      <c r="C109" s="27" t="s">
        <v>558</v>
      </c>
      <c r="D109" s="9">
        <v>6</v>
      </c>
      <c r="E109" s="69">
        <v>1.6699999999999998E-3</v>
      </c>
      <c r="F109" s="61">
        <v>4.8799999999999999E-4</v>
      </c>
      <c r="G109" s="61">
        <f t="shared" si="5"/>
        <v>1.1819999999999999E-3</v>
      </c>
      <c r="H109" s="15"/>
      <c r="I109" s="112">
        <v>0.48799999999999999</v>
      </c>
      <c r="J109" s="85">
        <f t="shared" si="4"/>
        <v>4.8799999999999999E-4</v>
      </c>
      <c r="K109" s="21"/>
      <c r="L109" s="74"/>
      <c r="M109" s="84"/>
    </row>
    <row r="110" spans="1:13" ht="22.5" hidden="1" x14ac:dyDescent="0.25">
      <c r="A110" s="45" t="s">
        <v>625</v>
      </c>
      <c r="B110" s="26" t="s">
        <v>409</v>
      </c>
      <c r="C110" s="27" t="s">
        <v>559</v>
      </c>
      <c r="D110" s="9">
        <v>6</v>
      </c>
      <c r="E110" s="69">
        <v>1.264E-2</v>
      </c>
      <c r="F110" s="61">
        <v>4.9219999999999993E-3</v>
      </c>
      <c r="G110" s="61">
        <f t="shared" si="5"/>
        <v>7.7180000000000009E-3</v>
      </c>
      <c r="H110" s="15"/>
      <c r="I110" s="114">
        <v>4.9219999999999997</v>
      </c>
      <c r="J110" s="85">
        <f t="shared" si="4"/>
        <v>4.9219999999999993E-3</v>
      </c>
      <c r="K110" s="21"/>
      <c r="L110" s="74"/>
      <c r="M110" s="93"/>
    </row>
    <row r="111" spans="1:13" x14ac:dyDescent="0.25">
      <c r="A111" s="45" t="s">
        <v>625</v>
      </c>
      <c r="B111" s="139" t="s">
        <v>410</v>
      </c>
      <c r="C111" s="27" t="s">
        <v>316</v>
      </c>
      <c r="D111" s="9">
        <v>8</v>
      </c>
      <c r="E111" s="69">
        <v>2.8254999999999999E-2</v>
      </c>
      <c r="F111" s="61">
        <v>2.8254999999999999E-2</v>
      </c>
      <c r="G111" s="61">
        <f t="shared" si="5"/>
        <v>0</v>
      </c>
      <c r="H111" s="15"/>
      <c r="I111" s="112">
        <v>28.254999999999999</v>
      </c>
      <c r="J111" s="85">
        <f t="shared" si="4"/>
        <v>2.8254999999999999E-2</v>
      </c>
      <c r="K111" s="21"/>
      <c r="L111" s="74"/>
      <c r="M111" s="93"/>
    </row>
    <row r="112" spans="1:13" ht="23.25" hidden="1" x14ac:dyDescent="0.25">
      <c r="A112" s="45" t="s">
        <v>626</v>
      </c>
      <c r="B112" s="26" t="s">
        <v>231</v>
      </c>
      <c r="C112" s="27" t="s">
        <v>241</v>
      </c>
      <c r="D112" s="9">
        <v>32</v>
      </c>
      <c r="E112" s="69">
        <v>5</v>
      </c>
      <c r="F112" s="61">
        <v>3.0962460000000003</v>
      </c>
      <c r="G112" s="61">
        <f t="shared" si="5"/>
        <v>1.9037539999999997</v>
      </c>
      <c r="H112" s="15"/>
      <c r="I112" s="112">
        <v>3096.2460000000001</v>
      </c>
      <c r="J112" s="85">
        <f t="shared" si="4"/>
        <v>3.0962460000000003</v>
      </c>
      <c r="K112" s="21"/>
      <c r="L112" s="74"/>
      <c r="M112" s="84"/>
    </row>
    <row r="113" spans="1:13" ht="23.25" hidden="1" x14ac:dyDescent="0.25">
      <c r="A113" s="45" t="s">
        <v>626</v>
      </c>
      <c r="B113" s="26" t="s">
        <v>230</v>
      </c>
      <c r="C113" s="27" t="s">
        <v>241</v>
      </c>
      <c r="D113" s="9">
        <v>2</v>
      </c>
      <c r="E113" s="69">
        <v>30</v>
      </c>
      <c r="F113" s="61">
        <v>31.718140999999999</v>
      </c>
      <c r="G113" s="61">
        <f t="shared" si="5"/>
        <v>-1.7181409999999993</v>
      </c>
      <c r="H113" s="15"/>
      <c r="I113" s="112">
        <v>31718.141</v>
      </c>
      <c r="J113" s="85">
        <f t="shared" si="4"/>
        <v>31.718140999999999</v>
      </c>
      <c r="K113" s="21"/>
      <c r="L113" s="74"/>
      <c r="M113" s="84"/>
    </row>
    <row r="114" spans="1:13" ht="23.25" hidden="1" x14ac:dyDescent="0.25">
      <c r="A114" s="45" t="s">
        <v>626</v>
      </c>
      <c r="B114" s="26" t="s">
        <v>229</v>
      </c>
      <c r="C114" s="27" t="s">
        <v>241</v>
      </c>
      <c r="D114" s="9">
        <v>1</v>
      </c>
      <c r="E114" s="69">
        <v>55</v>
      </c>
      <c r="F114" s="61">
        <v>38.719650999999999</v>
      </c>
      <c r="G114" s="61">
        <f t="shared" ref="G114:G142" si="6">E114-F114</f>
        <v>16.280349000000001</v>
      </c>
      <c r="H114" s="15"/>
      <c r="I114" s="112">
        <v>38719.650999999998</v>
      </c>
      <c r="J114" s="85">
        <f t="shared" si="4"/>
        <v>38.719650999999999</v>
      </c>
      <c r="K114" s="21"/>
      <c r="L114" s="74"/>
      <c r="M114" s="84"/>
    </row>
    <row r="115" spans="1:13" ht="22.5" hidden="1" x14ac:dyDescent="0.25">
      <c r="A115" s="45" t="s">
        <v>626</v>
      </c>
      <c r="B115" s="26" t="s">
        <v>232</v>
      </c>
      <c r="C115" s="27" t="s">
        <v>241</v>
      </c>
      <c r="D115" s="9">
        <v>32</v>
      </c>
      <c r="E115" s="70">
        <v>1</v>
      </c>
      <c r="F115" s="61">
        <v>1.4135999999999999E-2</v>
      </c>
      <c r="G115" s="61">
        <f t="shared" si="6"/>
        <v>0.98586399999999996</v>
      </c>
      <c r="H115" s="15"/>
      <c r="I115" s="112">
        <v>14.135999999999999</v>
      </c>
      <c r="J115" s="85">
        <f t="shared" si="4"/>
        <v>1.4135999999999999E-2</v>
      </c>
      <c r="K115" s="21"/>
      <c r="L115" s="74"/>
      <c r="M115" s="84"/>
    </row>
    <row r="116" spans="1:13" ht="23.25" hidden="1" x14ac:dyDescent="0.25">
      <c r="A116" s="45" t="s">
        <v>626</v>
      </c>
      <c r="B116" s="26" t="s">
        <v>411</v>
      </c>
      <c r="C116" s="27" t="s">
        <v>54</v>
      </c>
      <c r="D116" s="9">
        <v>3</v>
      </c>
      <c r="E116" s="70">
        <v>2.86</v>
      </c>
      <c r="F116" s="61">
        <v>2.5833020000000002</v>
      </c>
      <c r="G116" s="61">
        <f t="shared" si="6"/>
        <v>0.27669799999999967</v>
      </c>
      <c r="H116" s="15"/>
      <c r="I116" s="112">
        <v>2583.3020000000001</v>
      </c>
      <c r="J116" s="85">
        <f t="shared" si="4"/>
        <v>2.5833020000000002</v>
      </c>
      <c r="K116" s="21"/>
      <c r="L116" s="74"/>
      <c r="M116" s="84"/>
    </row>
    <row r="117" spans="1:13" ht="23.25" hidden="1" x14ac:dyDescent="0.25">
      <c r="A117" s="45" t="s">
        <v>626</v>
      </c>
      <c r="B117" s="26" t="s">
        <v>412</v>
      </c>
      <c r="C117" s="27" t="s">
        <v>242</v>
      </c>
      <c r="D117" s="9">
        <v>3</v>
      </c>
      <c r="E117" s="69">
        <v>6.431</v>
      </c>
      <c r="F117" s="61">
        <v>1.118714</v>
      </c>
      <c r="G117" s="61">
        <f t="shared" si="6"/>
        <v>5.3122860000000003</v>
      </c>
      <c r="H117" s="15"/>
      <c r="I117" s="112">
        <v>1118.7139999999999</v>
      </c>
      <c r="J117" s="85">
        <f t="shared" si="4"/>
        <v>1.118714</v>
      </c>
      <c r="K117" s="21"/>
      <c r="L117" s="74"/>
      <c r="M117" s="84"/>
    </row>
    <row r="118" spans="1:13" ht="23.25" hidden="1" x14ac:dyDescent="0.25">
      <c r="A118" s="45" t="s">
        <v>626</v>
      </c>
      <c r="B118" s="26" t="s">
        <v>665</v>
      </c>
      <c r="C118" s="27" t="s">
        <v>677</v>
      </c>
      <c r="D118" s="9">
        <v>3</v>
      </c>
      <c r="E118" s="69">
        <v>0.9</v>
      </c>
      <c r="F118" s="61">
        <v>0.96763199999999994</v>
      </c>
      <c r="G118" s="61">
        <f t="shared" si="6"/>
        <v>-6.7631999999999914E-2</v>
      </c>
      <c r="H118" s="15"/>
      <c r="I118" s="112">
        <v>967.63199999999995</v>
      </c>
      <c r="J118" s="85">
        <f t="shared" si="4"/>
        <v>0.96763199999999994</v>
      </c>
      <c r="K118" s="21"/>
      <c r="L118" s="74"/>
      <c r="M118" s="84"/>
    </row>
    <row r="119" spans="1:13" hidden="1" x14ac:dyDescent="0.25">
      <c r="A119" s="45" t="s">
        <v>626</v>
      </c>
      <c r="B119" s="26" t="s">
        <v>63</v>
      </c>
      <c r="C119" s="27" t="s">
        <v>64</v>
      </c>
      <c r="D119" s="9">
        <v>6</v>
      </c>
      <c r="E119" s="69">
        <v>4.0000000000000001E-3</v>
      </c>
      <c r="F119" s="61">
        <v>2.264E-3</v>
      </c>
      <c r="G119" s="61">
        <f t="shared" si="6"/>
        <v>1.7360000000000001E-3</v>
      </c>
      <c r="H119" s="15"/>
      <c r="I119" s="112">
        <v>2.2639999999999998</v>
      </c>
      <c r="J119" s="85">
        <f t="shared" si="4"/>
        <v>2.264E-3</v>
      </c>
      <c r="K119" s="21"/>
      <c r="L119" s="74"/>
      <c r="M119" s="84"/>
    </row>
    <row r="120" spans="1:13" hidden="1" x14ac:dyDescent="0.25">
      <c r="A120" s="45" t="s">
        <v>626</v>
      </c>
      <c r="B120" s="26" t="s">
        <v>413</v>
      </c>
      <c r="C120" s="27" t="s">
        <v>50</v>
      </c>
      <c r="D120" s="9">
        <v>4</v>
      </c>
      <c r="E120" s="69">
        <v>0.21</v>
      </c>
      <c r="F120" s="61">
        <v>0.220333</v>
      </c>
      <c r="G120" s="61">
        <f t="shared" si="6"/>
        <v>-1.0333000000000009E-2</v>
      </c>
      <c r="H120" s="15"/>
      <c r="I120" s="112">
        <v>220.333</v>
      </c>
      <c r="J120" s="85">
        <f t="shared" si="4"/>
        <v>0.220333</v>
      </c>
      <c r="K120" s="21"/>
      <c r="L120" s="74"/>
      <c r="M120" s="84"/>
    </row>
    <row r="121" spans="1:13" hidden="1" x14ac:dyDescent="0.25">
      <c r="A121" s="45" t="s">
        <v>626</v>
      </c>
      <c r="B121" s="26" t="s">
        <v>57</v>
      </c>
      <c r="C121" s="27" t="s">
        <v>58</v>
      </c>
      <c r="D121" s="9">
        <v>5</v>
      </c>
      <c r="E121" s="69">
        <v>0.02</v>
      </c>
      <c r="F121" s="61">
        <v>1.0903000000000001E-2</v>
      </c>
      <c r="G121" s="61">
        <f t="shared" si="6"/>
        <v>9.0969999999999992E-3</v>
      </c>
      <c r="H121" s="15"/>
      <c r="I121" s="112">
        <v>10.903</v>
      </c>
      <c r="J121" s="85">
        <f t="shared" si="4"/>
        <v>1.0903000000000001E-2</v>
      </c>
      <c r="K121" s="21"/>
      <c r="L121" s="74"/>
      <c r="M121" s="84"/>
    </row>
    <row r="122" spans="1:13" hidden="1" x14ac:dyDescent="0.25">
      <c r="A122" s="45" t="s">
        <v>626</v>
      </c>
      <c r="B122" s="139" t="s">
        <v>61</v>
      </c>
      <c r="C122" s="28" t="s">
        <v>62</v>
      </c>
      <c r="D122" s="9">
        <v>5</v>
      </c>
      <c r="E122" s="69">
        <v>5.8000000000000003E-2</v>
      </c>
      <c r="F122" s="61">
        <v>1.7693E-2</v>
      </c>
      <c r="G122" s="61">
        <f t="shared" si="6"/>
        <v>4.0307000000000003E-2</v>
      </c>
      <c r="H122" s="15"/>
      <c r="I122" s="112">
        <v>17.693000000000001</v>
      </c>
      <c r="J122" s="85">
        <f t="shared" si="4"/>
        <v>1.7693E-2</v>
      </c>
      <c r="K122" s="21"/>
      <c r="L122" s="74"/>
      <c r="M122" s="93"/>
    </row>
    <row r="123" spans="1:13" hidden="1" x14ac:dyDescent="0.25">
      <c r="A123" s="45" t="s">
        <v>626</v>
      </c>
      <c r="B123" s="26" t="s">
        <v>414</v>
      </c>
      <c r="C123" s="27" t="s">
        <v>37</v>
      </c>
      <c r="D123" s="9">
        <v>4</v>
      </c>
      <c r="E123" s="69">
        <v>0.15</v>
      </c>
      <c r="F123" s="61">
        <v>0.133136</v>
      </c>
      <c r="G123" s="61">
        <f t="shared" si="6"/>
        <v>1.686399999999999E-2</v>
      </c>
      <c r="H123" s="15"/>
      <c r="I123" s="112">
        <v>133.136</v>
      </c>
      <c r="J123" s="85">
        <f t="shared" si="4"/>
        <v>0.133136</v>
      </c>
      <c r="K123" s="21"/>
      <c r="L123" s="74"/>
      <c r="M123" s="84"/>
    </row>
    <row r="124" spans="1:13" hidden="1" x14ac:dyDescent="0.25">
      <c r="A124" s="45" t="s">
        <v>626</v>
      </c>
      <c r="B124" s="26" t="s">
        <v>55</v>
      </c>
      <c r="C124" s="27" t="s">
        <v>56</v>
      </c>
      <c r="D124" s="9">
        <v>5</v>
      </c>
      <c r="E124" s="69">
        <v>8.92E-4</v>
      </c>
      <c r="F124" s="61">
        <v>1.2310000000000001E-3</v>
      </c>
      <c r="G124" s="61">
        <f t="shared" si="6"/>
        <v>-3.3900000000000011E-4</v>
      </c>
      <c r="H124" s="15"/>
      <c r="I124" s="114">
        <v>1.2310000000000001</v>
      </c>
      <c r="J124" s="85">
        <f t="shared" si="4"/>
        <v>1.2310000000000001E-3</v>
      </c>
      <c r="K124" s="21"/>
      <c r="L124" s="74"/>
      <c r="M124" s="84"/>
    </row>
    <row r="125" spans="1:13" hidden="1" x14ac:dyDescent="0.25">
      <c r="A125" s="45" t="s">
        <v>626</v>
      </c>
      <c r="B125" s="26" t="s">
        <v>59</v>
      </c>
      <c r="C125" s="27" t="s">
        <v>60</v>
      </c>
      <c r="D125" s="9">
        <v>5</v>
      </c>
      <c r="E125" s="70">
        <v>3.0000000000000001E-3</v>
      </c>
      <c r="F125" s="61">
        <v>3.6800000000000001E-3</v>
      </c>
      <c r="G125" s="61">
        <f t="shared" si="6"/>
        <v>-6.8000000000000005E-4</v>
      </c>
      <c r="H125" s="15"/>
      <c r="I125" s="112">
        <v>3.68</v>
      </c>
      <c r="J125" s="85">
        <f t="shared" si="4"/>
        <v>3.6800000000000001E-3</v>
      </c>
      <c r="K125" s="21"/>
      <c r="L125" s="74"/>
      <c r="M125" s="84"/>
    </row>
    <row r="126" spans="1:13" ht="23.25" hidden="1" x14ac:dyDescent="0.25">
      <c r="A126" s="45" t="s">
        <v>626</v>
      </c>
      <c r="B126" s="25" t="s">
        <v>243</v>
      </c>
      <c r="C126" s="27" t="s">
        <v>560</v>
      </c>
      <c r="D126" s="9">
        <v>5</v>
      </c>
      <c r="E126" s="70">
        <v>0.09</v>
      </c>
      <c r="F126" s="61">
        <v>5.4848000000000001E-2</v>
      </c>
      <c r="G126" s="61">
        <f t="shared" si="6"/>
        <v>3.5151999999999996E-2</v>
      </c>
      <c r="H126" s="15"/>
      <c r="I126" s="114">
        <v>54.847999999999999</v>
      </c>
      <c r="J126" s="85">
        <f t="shared" si="4"/>
        <v>5.4848000000000001E-2</v>
      </c>
      <c r="K126" s="21"/>
      <c r="L126" s="74"/>
      <c r="M126" s="93"/>
    </row>
    <row r="127" spans="1:13" hidden="1" x14ac:dyDescent="0.25">
      <c r="A127" s="45" t="s">
        <v>626</v>
      </c>
      <c r="B127" s="26" t="s">
        <v>666</v>
      </c>
      <c r="C127" s="27" t="s">
        <v>678</v>
      </c>
      <c r="D127" s="9">
        <v>5</v>
      </c>
      <c r="E127" s="69">
        <v>0.06</v>
      </c>
      <c r="F127" s="61">
        <v>6.0141E-2</v>
      </c>
      <c r="G127" s="61">
        <f t="shared" si="6"/>
        <v>-1.4100000000000223E-4</v>
      </c>
      <c r="H127" s="15"/>
      <c r="I127" s="114">
        <v>60.140999999999998</v>
      </c>
      <c r="J127" s="85">
        <f t="shared" si="4"/>
        <v>6.0141E-2</v>
      </c>
      <c r="K127" s="21"/>
      <c r="L127" s="74"/>
      <c r="M127" s="84"/>
    </row>
    <row r="128" spans="1:13" x14ac:dyDescent="0.25">
      <c r="A128" s="45" t="s">
        <v>626</v>
      </c>
      <c r="B128" s="26" t="s">
        <v>415</v>
      </c>
      <c r="C128" s="27" t="s">
        <v>316</v>
      </c>
      <c r="D128" s="9">
        <v>8</v>
      </c>
      <c r="E128" s="69">
        <v>1.0083029999999999</v>
      </c>
      <c r="F128" s="61">
        <v>1.0083029999999999</v>
      </c>
      <c r="G128" s="61">
        <f t="shared" si="6"/>
        <v>0</v>
      </c>
      <c r="H128" s="15"/>
      <c r="I128" s="112">
        <v>1008.303</v>
      </c>
      <c r="J128" s="85">
        <f t="shared" si="4"/>
        <v>1.0083029999999999</v>
      </c>
      <c r="K128" s="21"/>
      <c r="L128" s="74"/>
      <c r="M128" s="84"/>
    </row>
    <row r="129" spans="1:13" hidden="1" x14ac:dyDescent="0.25">
      <c r="A129" s="45" t="s">
        <v>626</v>
      </c>
      <c r="B129" s="26" t="s">
        <v>667</v>
      </c>
      <c r="C129" s="27" t="s">
        <v>679</v>
      </c>
      <c r="D129" s="9">
        <v>0</v>
      </c>
      <c r="E129" s="69">
        <v>4.5659999999999997E-3</v>
      </c>
      <c r="F129" s="61">
        <v>4.5659999999999997E-3</v>
      </c>
      <c r="G129" s="61">
        <f t="shared" si="6"/>
        <v>0</v>
      </c>
      <c r="H129" s="15"/>
      <c r="I129" s="112">
        <v>4.5659999999999998</v>
      </c>
      <c r="J129" s="85">
        <f t="shared" si="4"/>
        <v>4.5659999999999997E-3</v>
      </c>
      <c r="K129" s="21"/>
      <c r="L129" s="74"/>
      <c r="M129" s="84"/>
    </row>
    <row r="130" spans="1:13" ht="23.25" hidden="1" x14ac:dyDescent="0.25">
      <c r="A130" s="45" t="s">
        <v>627</v>
      </c>
      <c r="B130" s="26" t="s">
        <v>416</v>
      </c>
      <c r="C130" s="27" t="s">
        <v>24</v>
      </c>
      <c r="D130" s="9">
        <v>3</v>
      </c>
      <c r="E130" s="69">
        <v>1.05</v>
      </c>
      <c r="F130" s="61">
        <v>0.979495</v>
      </c>
      <c r="G130" s="61">
        <f t="shared" si="6"/>
        <v>7.050500000000004E-2</v>
      </c>
      <c r="H130" s="15"/>
      <c r="I130" s="112">
        <v>979.495</v>
      </c>
      <c r="J130" s="85">
        <f t="shared" si="4"/>
        <v>0.979495</v>
      </c>
      <c r="K130" s="21"/>
      <c r="L130" s="74"/>
      <c r="M130" s="84"/>
    </row>
    <row r="131" spans="1:13" hidden="1" x14ac:dyDescent="0.25">
      <c r="A131" s="45" t="s">
        <v>627</v>
      </c>
      <c r="B131" s="26" t="s">
        <v>417</v>
      </c>
      <c r="C131" s="27" t="s">
        <v>24</v>
      </c>
      <c r="D131" s="9">
        <v>4</v>
      </c>
      <c r="E131" s="69">
        <v>0.15</v>
      </c>
      <c r="F131" s="61">
        <v>0.10407899999999999</v>
      </c>
      <c r="G131" s="61">
        <f t="shared" si="6"/>
        <v>4.5921000000000003E-2</v>
      </c>
      <c r="I131" s="112">
        <v>104.07899999999999</v>
      </c>
      <c r="J131" s="85">
        <f t="shared" si="4"/>
        <v>0.10407899999999999</v>
      </c>
      <c r="K131" s="21"/>
      <c r="L131" s="74"/>
      <c r="M131" s="84"/>
    </row>
    <row r="132" spans="1:13" ht="23.25" hidden="1" x14ac:dyDescent="0.25">
      <c r="A132" s="45" t="s">
        <v>627</v>
      </c>
      <c r="B132" s="26" t="s">
        <v>692</v>
      </c>
      <c r="C132" s="27" t="s">
        <v>174</v>
      </c>
      <c r="D132" s="9">
        <v>4</v>
      </c>
      <c r="E132" s="69">
        <v>0.15</v>
      </c>
      <c r="F132" s="61">
        <v>5.5073999999999998E-2</v>
      </c>
      <c r="G132" s="61">
        <f t="shared" si="6"/>
        <v>9.4925999999999996E-2</v>
      </c>
      <c r="H132" s="16"/>
      <c r="I132" s="112">
        <v>55.073999999999998</v>
      </c>
      <c r="J132" s="85">
        <f t="shared" si="4"/>
        <v>5.5073999999999998E-2</v>
      </c>
      <c r="K132" s="21"/>
      <c r="L132" s="74"/>
      <c r="M132" s="84"/>
    </row>
    <row r="133" spans="1:13" ht="34.5" hidden="1" x14ac:dyDescent="0.25">
      <c r="A133" s="45" t="s">
        <v>627</v>
      </c>
      <c r="B133" s="26" t="s">
        <v>27</v>
      </c>
      <c r="C133" s="27" t="s">
        <v>561</v>
      </c>
      <c r="D133" s="9">
        <v>4</v>
      </c>
      <c r="E133" s="69">
        <v>0.25847000000000003</v>
      </c>
      <c r="F133" s="61">
        <v>0.28827900000000001</v>
      </c>
      <c r="G133" s="61">
        <f t="shared" si="6"/>
        <v>-2.9808999999999974E-2</v>
      </c>
      <c r="I133" s="112">
        <v>288.279</v>
      </c>
      <c r="J133" s="85">
        <f t="shared" si="4"/>
        <v>0.28827900000000001</v>
      </c>
      <c r="K133" s="21"/>
      <c r="L133" s="74"/>
      <c r="M133" s="84"/>
    </row>
    <row r="134" spans="1:13" x14ac:dyDescent="0.25">
      <c r="A134" s="45" t="s">
        <v>627</v>
      </c>
      <c r="B134" s="26" t="s">
        <v>418</v>
      </c>
      <c r="C134" s="27" t="s">
        <v>316</v>
      </c>
      <c r="D134" s="9">
        <v>8</v>
      </c>
      <c r="E134" s="69">
        <v>6.6215999999999997E-2</v>
      </c>
      <c r="F134" s="61">
        <v>6.6215999999999997E-2</v>
      </c>
      <c r="G134" s="61">
        <f t="shared" si="6"/>
        <v>0</v>
      </c>
      <c r="I134" s="112">
        <v>66.215999999999994</v>
      </c>
      <c r="J134" s="85">
        <f t="shared" si="4"/>
        <v>6.6215999999999997E-2</v>
      </c>
      <c r="K134" s="21"/>
      <c r="L134" s="74"/>
      <c r="M134" s="84"/>
    </row>
    <row r="135" spans="1:13" x14ac:dyDescent="0.25">
      <c r="A135" s="45" t="s">
        <v>627</v>
      </c>
      <c r="B135" s="26" t="s">
        <v>418</v>
      </c>
      <c r="C135" s="27" t="s">
        <v>316</v>
      </c>
      <c r="D135" s="9">
        <v>8</v>
      </c>
      <c r="E135" s="70">
        <v>4.6100000000000004E-3</v>
      </c>
      <c r="F135" s="61">
        <v>4.6100000000000004E-3</v>
      </c>
      <c r="G135" s="61">
        <f t="shared" si="6"/>
        <v>0</v>
      </c>
      <c r="H135" s="16"/>
      <c r="I135" s="112">
        <v>4.6100000000000003</v>
      </c>
      <c r="J135" s="85">
        <f t="shared" si="4"/>
        <v>4.6100000000000004E-3</v>
      </c>
      <c r="K135" s="21"/>
      <c r="L135" s="74"/>
      <c r="M135" s="84"/>
    </row>
    <row r="136" spans="1:13" hidden="1" x14ac:dyDescent="0.25">
      <c r="A136" s="45" t="s">
        <v>628</v>
      </c>
      <c r="B136" s="26" t="s">
        <v>419</v>
      </c>
      <c r="C136" s="27" t="s">
        <v>24</v>
      </c>
      <c r="D136" s="9">
        <v>4</v>
      </c>
      <c r="E136" s="70">
        <v>0.13</v>
      </c>
      <c r="F136" s="61">
        <v>0.20694200000000001</v>
      </c>
      <c r="G136" s="61">
        <f t="shared" si="6"/>
        <v>-7.694200000000001E-2</v>
      </c>
      <c r="I136" s="112">
        <v>206.94200000000001</v>
      </c>
      <c r="J136" s="85">
        <f t="shared" si="4"/>
        <v>0.20694200000000001</v>
      </c>
      <c r="K136" s="21"/>
      <c r="L136" s="74"/>
      <c r="M136" s="90"/>
    </row>
    <row r="137" spans="1:13" x14ac:dyDescent="0.25">
      <c r="A137" s="45" t="s">
        <v>628</v>
      </c>
      <c r="B137" s="26" t="s">
        <v>420</v>
      </c>
      <c r="C137" s="27" t="s">
        <v>316</v>
      </c>
      <c r="D137" s="9">
        <v>8</v>
      </c>
      <c r="E137" s="69">
        <v>3.7647E-2</v>
      </c>
      <c r="F137" s="61">
        <v>3.7647E-2</v>
      </c>
      <c r="G137" s="61">
        <f t="shared" si="6"/>
        <v>0</v>
      </c>
      <c r="I137" s="112">
        <v>37.646999999999998</v>
      </c>
      <c r="J137" s="85">
        <f t="shared" si="4"/>
        <v>3.7647E-2</v>
      </c>
      <c r="K137" s="21"/>
      <c r="L137" s="74"/>
      <c r="M137" s="84"/>
    </row>
    <row r="138" spans="1:13" hidden="1" x14ac:dyDescent="0.25">
      <c r="A138" s="45" t="s">
        <v>629</v>
      </c>
      <c r="B138" s="25" t="s">
        <v>693</v>
      </c>
      <c r="C138" s="140" t="s">
        <v>24</v>
      </c>
      <c r="D138" s="9">
        <v>3</v>
      </c>
      <c r="E138" s="69">
        <v>0.3</v>
      </c>
      <c r="F138" s="61">
        <v>0.29121900000000001</v>
      </c>
      <c r="G138" s="61">
        <f t="shared" si="6"/>
        <v>8.7809999999999833E-3</v>
      </c>
      <c r="H138" s="15"/>
      <c r="I138" s="114">
        <v>291.21899999999999</v>
      </c>
      <c r="J138" s="85">
        <f t="shared" si="4"/>
        <v>0.29121900000000001</v>
      </c>
      <c r="K138" s="21"/>
      <c r="L138" s="74"/>
      <c r="M138" s="93"/>
    </row>
    <row r="139" spans="1:13" x14ac:dyDescent="0.25">
      <c r="A139" s="45" t="s">
        <v>629</v>
      </c>
      <c r="B139" s="26" t="s">
        <v>421</v>
      </c>
      <c r="C139" s="27" t="s">
        <v>316</v>
      </c>
      <c r="D139" s="9">
        <v>8</v>
      </c>
      <c r="E139" s="69">
        <v>4.6122000000000003E-2</v>
      </c>
      <c r="F139" s="61">
        <v>4.6122000000000003E-2</v>
      </c>
      <c r="G139" s="61">
        <f t="shared" si="6"/>
        <v>0</v>
      </c>
      <c r="I139" s="112">
        <v>46.122</v>
      </c>
      <c r="J139" s="85">
        <f t="shared" si="4"/>
        <v>4.6122000000000003E-2</v>
      </c>
      <c r="K139" s="21"/>
      <c r="L139" s="74"/>
      <c r="M139" s="84"/>
    </row>
    <row r="140" spans="1:13" ht="22.5" hidden="1" x14ac:dyDescent="0.25">
      <c r="A140" s="45" t="s">
        <v>630</v>
      </c>
      <c r="B140" s="26" t="s">
        <v>238</v>
      </c>
      <c r="C140" s="27" t="s">
        <v>241</v>
      </c>
      <c r="D140" s="9">
        <v>2</v>
      </c>
      <c r="E140" s="69">
        <v>30</v>
      </c>
      <c r="F140" s="61">
        <v>20.287078000000001</v>
      </c>
      <c r="G140" s="61">
        <f t="shared" si="6"/>
        <v>9.7129219999999989</v>
      </c>
      <c r="I140" s="112">
        <v>20287.078000000001</v>
      </c>
      <c r="J140" s="85">
        <f t="shared" si="4"/>
        <v>20.287078000000001</v>
      </c>
      <c r="K140" s="21"/>
      <c r="L140" s="74"/>
      <c r="M140" s="84"/>
    </row>
    <row r="141" spans="1:13" x14ac:dyDescent="0.25">
      <c r="A141" s="45" t="s">
        <v>630</v>
      </c>
      <c r="B141" s="26" t="s">
        <v>422</v>
      </c>
      <c r="C141" s="27" t="s">
        <v>316</v>
      </c>
      <c r="D141" s="9">
        <v>8</v>
      </c>
      <c r="E141" s="69">
        <v>2.2106000000000001E-2</v>
      </c>
      <c r="F141" s="61">
        <v>2.2106000000000001E-2</v>
      </c>
      <c r="G141" s="61">
        <f t="shared" si="6"/>
        <v>0</v>
      </c>
      <c r="I141" s="112">
        <v>22.106000000000002</v>
      </c>
      <c r="J141" s="85">
        <f t="shared" si="4"/>
        <v>2.2106000000000001E-2</v>
      </c>
      <c r="K141" s="21"/>
      <c r="L141" s="74"/>
      <c r="M141" s="84"/>
    </row>
    <row r="142" spans="1:13" hidden="1" x14ac:dyDescent="0.25">
      <c r="A142" s="45" t="s">
        <v>630</v>
      </c>
      <c r="B142" s="26" t="s">
        <v>668</v>
      </c>
      <c r="C142" s="27" t="s">
        <v>679</v>
      </c>
      <c r="D142" s="9">
        <v>0</v>
      </c>
      <c r="E142" s="69">
        <v>0</v>
      </c>
      <c r="F142" s="61">
        <v>0</v>
      </c>
      <c r="G142" s="61">
        <f t="shared" si="6"/>
        <v>0</v>
      </c>
      <c r="I142" s="114">
        <v>0</v>
      </c>
      <c r="J142" s="85">
        <f t="shared" ref="J142:J205" si="7">I142/1000</f>
        <v>0</v>
      </c>
      <c r="K142" s="21"/>
      <c r="L142" s="74"/>
      <c r="M142" s="84"/>
    </row>
    <row r="143" spans="1:13" ht="23.25" hidden="1" x14ac:dyDescent="0.25">
      <c r="A143" s="45" t="s">
        <v>631</v>
      </c>
      <c r="B143" s="26" t="s">
        <v>423</v>
      </c>
      <c r="C143" s="27" t="s">
        <v>22</v>
      </c>
      <c r="D143" s="9">
        <v>4</v>
      </c>
      <c r="E143" s="69">
        <v>0.38538</v>
      </c>
      <c r="F143" s="61">
        <v>0.30485700000000004</v>
      </c>
      <c r="G143" s="61">
        <f t="shared" ref="G143:G172" si="8">E143-F143</f>
        <v>8.0522999999999956E-2</v>
      </c>
      <c r="I143" s="112">
        <v>304.85700000000003</v>
      </c>
      <c r="J143" s="85">
        <f t="shared" si="7"/>
        <v>0.30485700000000004</v>
      </c>
      <c r="K143" s="21"/>
      <c r="L143" s="74"/>
      <c r="M143" s="84"/>
    </row>
    <row r="144" spans="1:13" x14ac:dyDescent="0.25">
      <c r="A144" s="45" t="s">
        <v>631</v>
      </c>
      <c r="B144" s="25" t="s">
        <v>424</v>
      </c>
      <c r="C144" s="27" t="s">
        <v>316</v>
      </c>
      <c r="D144" s="9">
        <v>8</v>
      </c>
      <c r="E144" s="69">
        <v>7.5944999999999999E-2</v>
      </c>
      <c r="F144" s="61">
        <v>7.5944999999999999E-2</v>
      </c>
      <c r="G144" s="61">
        <f t="shared" si="8"/>
        <v>0</v>
      </c>
      <c r="I144" s="112">
        <v>75.944999999999993</v>
      </c>
      <c r="J144" s="85">
        <f t="shared" si="7"/>
        <v>7.5944999999999999E-2</v>
      </c>
      <c r="K144" s="21"/>
      <c r="L144" s="74"/>
      <c r="M144" s="93"/>
    </row>
    <row r="145" spans="1:13" ht="23.25" hidden="1" x14ac:dyDescent="0.25">
      <c r="A145" s="45" t="s">
        <v>684</v>
      </c>
      <c r="B145" s="26" t="s">
        <v>669</v>
      </c>
      <c r="C145" s="27" t="s">
        <v>680</v>
      </c>
      <c r="D145" s="9">
        <v>0</v>
      </c>
      <c r="E145" s="70">
        <v>0.1</v>
      </c>
      <c r="F145" s="61">
        <v>0.11067100000000001</v>
      </c>
      <c r="G145" s="61">
        <f t="shared" si="8"/>
        <v>-1.0671E-2</v>
      </c>
      <c r="I145" s="112">
        <v>110.67100000000001</v>
      </c>
      <c r="J145" s="85">
        <f t="shared" si="7"/>
        <v>0.11067100000000001</v>
      </c>
      <c r="K145" s="21"/>
      <c r="L145" s="74"/>
      <c r="M145" s="84"/>
    </row>
    <row r="146" spans="1:13" ht="23.25" hidden="1" x14ac:dyDescent="0.25">
      <c r="A146" s="45" t="s">
        <v>684</v>
      </c>
      <c r="B146" s="26" t="s">
        <v>670</v>
      </c>
      <c r="C146" s="27" t="s">
        <v>680</v>
      </c>
      <c r="D146" s="9">
        <v>0</v>
      </c>
      <c r="E146" s="70">
        <v>0.09</v>
      </c>
      <c r="F146" s="61">
        <v>4.5048999999999999E-2</v>
      </c>
      <c r="G146" s="61">
        <f t="shared" si="8"/>
        <v>4.4950999999999998E-2</v>
      </c>
      <c r="H146" s="16"/>
      <c r="I146" s="112">
        <v>45.048999999999999</v>
      </c>
      <c r="J146" s="85">
        <f t="shared" si="7"/>
        <v>4.5048999999999999E-2</v>
      </c>
      <c r="K146" s="21"/>
      <c r="L146" s="74"/>
      <c r="M146" s="84"/>
    </row>
    <row r="147" spans="1:13" ht="23.25" hidden="1" x14ac:dyDescent="0.25">
      <c r="A147" s="45" t="s">
        <v>632</v>
      </c>
      <c r="B147" s="26" t="s">
        <v>694</v>
      </c>
      <c r="C147" s="27" t="s">
        <v>24</v>
      </c>
      <c r="D147" s="9">
        <v>4</v>
      </c>
      <c r="E147" s="69">
        <v>9.5000000000000001E-2</v>
      </c>
      <c r="F147" s="61">
        <v>8.9533000000000001E-2</v>
      </c>
      <c r="G147" s="61">
        <f t="shared" si="8"/>
        <v>5.4669999999999996E-3</v>
      </c>
      <c r="I147" s="112">
        <v>89.533000000000001</v>
      </c>
      <c r="J147" s="85">
        <f t="shared" si="7"/>
        <v>8.9533000000000001E-2</v>
      </c>
      <c r="K147" s="21"/>
      <c r="L147" s="74"/>
      <c r="M147" s="84"/>
    </row>
    <row r="148" spans="1:13" ht="23.25" hidden="1" x14ac:dyDescent="0.25">
      <c r="A148" s="45" t="s">
        <v>632</v>
      </c>
      <c r="B148" s="26" t="s">
        <v>425</v>
      </c>
      <c r="C148" s="27" t="s">
        <v>24</v>
      </c>
      <c r="D148" s="9">
        <v>5</v>
      </c>
      <c r="E148" s="69">
        <v>0.06</v>
      </c>
      <c r="F148" s="61">
        <v>5.0851E-2</v>
      </c>
      <c r="G148" s="61">
        <f t="shared" si="8"/>
        <v>9.1489999999999974E-3</v>
      </c>
      <c r="I148" s="112">
        <v>50.850999999999999</v>
      </c>
      <c r="J148" s="85">
        <f t="shared" si="7"/>
        <v>5.0851E-2</v>
      </c>
      <c r="K148" s="21"/>
      <c r="L148" s="74"/>
      <c r="M148" s="84"/>
    </row>
    <row r="149" spans="1:13" ht="23.25" hidden="1" x14ac:dyDescent="0.25">
      <c r="A149" s="45" t="s">
        <v>632</v>
      </c>
      <c r="B149" s="26" t="s">
        <v>695</v>
      </c>
      <c r="C149" s="27" t="s">
        <v>24</v>
      </c>
      <c r="D149" s="9">
        <v>5</v>
      </c>
      <c r="E149" s="69">
        <v>0.01</v>
      </c>
      <c r="F149" s="61">
        <v>5.9090000000000002E-3</v>
      </c>
      <c r="G149" s="61">
        <f t="shared" si="8"/>
        <v>4.091E-3</v>
      </c>
      <c r="I149" s="112">
        <v>5.9089999999999998</v>
      </c>
      <c r="J149" s="85">
        <f t="shared" si="7"/>
        <v>5.9090000000000002E-3</v>
      </c>
      <c r="K149" s="21"/>
      <c r="L149" s="74"/>
      <c r="M149" s="84"/>
    </row>
    <row r="150" spans="1:13" ht="23.25" hidden="1" x14ac:dyDescent="0.25">
      <c r="A150" s="45" t="s">
        <v>632</v>
      </c>
      <c r="B150" s="26" t="s">
        <v>426</v>
      </c>
      <c r="C150" s="27" t="s">
        <v>24</v>
      </c>
      <c r="D150" s="9">
        <v>4</v>
      </c>
      <c r="E150" s="69">
        <v>0.16</v>
      </c>
      <c r="F150" s="61">
        <v>0.206728</v>
      </c>
      <c r="G150" s="61">
        <f t="shared" si="8"/>
        <v>-4.6727999999999992E-2</v>
      </c>
      <c r="I150" s="112">
        <v>206.72800000000001</v>
      </c>
      <c r="J150" s="85">
        <f t="shared" si="7"/>
        <v>0.206728</v>
      </c>
      <c r="K150" s="21"/>
      <c r="L150" s="74"/>
      <c r="M150" s="84"/>
    </row>
    <row r="151" spans="1:13" ht="23.25" hidden="1" x14ac:dyDescent="0.25">
      <c r="A151" s="45" t="s">
        <v>633</v>
      </c>
      <c r="B151" s="26" t="s">
        <v>240</v>
      </c>
      <c r="C151" s="27" t="s">
        <v>241</v>
      </c>
      <c r="D151" s="9">
        <v>2</v>
      </c>
      <c r="E151" s="69">
        <v>16</v>
      </c>
      <c r="F151" s="61">
        <v>11.229083000000001</v>
      </c>
      <c r="G151" s="61">
        <f t="shared" si="8"/>
        <v>4.770916999999999</v>
      </c>
      <c r="I151" s="112">
        <v>11229.083000000001</v>
      </c>
      <c r="J151" s="85">
        <f t="shared" si="7"/>
        <v>11.229083000000001</v>
      </c>
      <c r="K151" s="21"/>
      <c r="L151" s="74"/>
      <c r="M151" s="84"/>
    </row>
    <row r="152" spans="1:13" ht="23.25" hidden="1" x14ac:dyDescent="0.25">
      <c r="A152" s="45" t="s">
        <v>633</v>
      </c>
      <c r="B152" s="26" t="s">
        <v>239</v>
      </c>
      <c r="C152" s="27" t="s">
        <v>241</v>
      </c>
      <c r="D152" s="9">
        <v>4</v>
      </c>
      <c r="E152" s="69">
        <v>0.1</v>
      </c>
      <c r="F152" s="61">
        <v>5.6526000000000007E-2</v>
      </c>
      <c r="G152" s="61">
        <f t="shared" si="8"/>
        <v>4.3473999999999999E-2</v>
      </c>
      <c r="I152" s="112">
        <v>56.526000000000003</v>
      </c>
      <c r="J152" s="85">
        <f t="shared" si="7"/>
        <v>5.6526000000000007E-2</v>
      </c>
      <c r="K152" s="21"/>
      <c r="L152" s="74"/>
      <c r="M152" s="84"/>
    </row>
    <row r="153" spans="1:13" ht="23.25" hidden="1" x14ac:dyDescent="0.25">
      <c r="A153" s="45" t="s">
        <v>633</v>
      </c>
      <c r="B153" s="26" t="s">
        <v>427</v>
      </c>
      <c r="C153" s="27" t="s">
        <v>218</v>
      </c>
      <c r="D153" s="9">
        <v>5</v>
      </c>
      <c r="E153" s="69">
        <v>5.4710000000000002E-2</v>
      </c>
      <c r="F153" s="61">
        <v>3.5695999999999999E-2</v>
      </c>
      <c r="G153" s="61">
        <f t="shared" si="8"/>
        <v>1.9014000000000003E-2</v>
      </c>
      <c r="I153" s="115">
        <v>35.695999999999998</v>
      </c>
      <c r="J153" s="85">
        <f t="shared" si="7"/>
        <v>3.5695999999999999E-2</v>
      </c>
      <c r="K153" s="21"/>
      <c r="L153" s="74"/>
      <c r="M153" s="84"/>
    </row>
    <row r="154" spans="1:13" ht="45.75" hidden="1" x14ac:dyDescent="0.25">
      <c r="A154" s="45" t="s">
        <v>633</v>
      </c>
      <c r="B154" s="26" t="s">
        <v>428</v>
      </c>
      <c r="C154" s="27" t="s">
        <v>218</v>
      </c>
      <c r="D154" s="9">
        <v>5</v>
      </c>
      <c r="E154" s="69">
        <v>4.2169999999999999E-2</v>
      </c>
      <c r="F154" s="61">
        <v>3.9177999999999998E-2</v>
      </c>
      <c r="G154" s="61">
        <f t="shared" si="8"/>
        <v>2.9920000000000016E-3</v>
      </c>
      <c r="I154" s="112">
        <v>39.177999999999997</v>
      </c>
      <c r="J154" s="85">
        <f t="shared" si="7"/>
        <v>3.9177999999999998E-2</v>
      </c>
      <c r="K154" s="21"/>
      <c r="L154" s="74"/>
      <c r="M154" s="84"/>
    </row>
    <row r="155" spans="1:13" ht="34.5" hidden="1" x14ac:dyDescent="0.25">
      <c r="A155" s="45" t="s">
        <v>633</v>
      </c>
      <c r="B155" s="26" t="s">
        <v>429</v>
      </c>
      <c r="C155" s="27" t="s">
        <v>218</v>
      </c>
      <c r="D155" s="9">
        <v>5</v>
      </c>
      <c r="E155" s="70">
        <v>3.9869999999999996E-2</v>
      </c>
      <c r="F155" s="61">
        <v>6.5477999999999995E-2</v>
      </c>
      <c r="G155" s="61">
        <f t="shared" si="8"/>
        <v>-2.5607999999999999E-2</v>
      </c>
      <c r="I155" s="116">
        <v>65.477999999999994</v>
      </c>
      <c r="J155" s="85">
        <f t="shared" si="7"/>
        <v>6.5477999999999995E-2</v>
      </c>
      <c r="K155" s="21"/>
      <c r="L155" s="74"/>
      <c r="M155" s="84"/>
    </row>
    <row r="156" spans="1:13" x14ac:dyDescent="0.25">
      <c r="A156" s="45" t="s">
        <v>633</v>
      </c>
      <c r="B156" s="26" t="s">
        <v>430</v>
      </c>
      <c r="C156" s="27" t="s">
        <v>316</v>
      </c>
      <c r="D156" s="9">
        <v>8</v>
      </c>
      <c r="E156" s="70">
        <v>7.2399999999999993E-4</v>
      </c>
      <c r="F156" s="61">
        <v>7.2399999999999993E-4</v>
      </c>
      <c r="G156" s="61">
        <f t="shared" si="8"/>
        <v>0</v>
      </c>
      <c r="I156" s="112">
        <v>0.72399999999999998</v>
      </c>
      <c r="J156" s="85">
        <f t="shared" si="7"/>
        <v>7.2399999999999993E-4</v>
      </c>
      <c r="K156" s="21"/>
      <c r="L156" s="74"/>
      <c r="M156" s="84"/>
    </row>
    <row r="157" spans="1:13" ht="23.25" hidden="1" x14ac:dyDescent="0.25">
      <c r="A157" s="45" t="s">
        <v>634</v>
      </c>
      <c r="B157" s="25" t="s">
        <v>431</v>
      </c>
      <c r="C157" s="140" t="s">
        <v>20</v>
      </c>
      <c r="D157" s="9">
        <v>4</v>
      </c>
      <c r="E157" s="69">
        <v>0.37072100000000002</v>
      </c>
      <c r="F157" s="61">
        <v>0.38229099999999999</v>
      </c>
      <c r="G157" s="61">
        <f t="shared" si="8"/>
        <v>-1.1569999999999969E-2</v>
      </c>
      <c r="I157" s="112">
        <v>382.291</v>
      </c>
      <c r="J157" s="85">
        <f t="shared" si="7"/>
        <v>0.38229099999999999</v>
      </c>
      <c r="K157" s="21"/>
      <c r="L157" s="74"/>
      <c r="M157" s="87"/>
    </row>
    <row r="158" spans="1:13" x14ac:dyDescent="0.25">
      <c r="A158" s="45" t="s">
        <v>634</v>
      </c>
      <c r="B158" s="25" t="s">
        <v>432</v>
      </c>
      <c r="C158" s="140" t="s">
        <v>316</v>
      </c>
      <c r="D158" s="9">
        <v>8</v>
      </c>
      <c r="E158" s="69">
        <v>1.034E-3</v>
      </c>
      <c r="F158" s="61">
        <v>1.034E-3</v>
      </c>
      <c r="G158" s="61">
        <f t="shared" si="8"/>
        <v>0</v>
      </c>
      <c r="I158" s="112">
        <v>1.034</v>
      </c>
      <c r="J158" s="85">
        <f t="shared" si="7"/>
        <v>1.034E-3</v>
      </c>
      <c r="K158" s="21"/>
      <c r="L158" s="74"/>
      <c r="M158" s="84"/>
    </row>
    <row r="159" spans="1:13" ht="23.25" hidden="1" x14ac:dyDescent="0.25">
      <c r="A159" s="45" t="s">
        <v>635</v>
      </c>
      <c r="B159" s="25" t="s">
        <v>433</v>
      </c>
      <c r="C159" s="27" t="s">
        <v>20</v>
      </c>
      <c r="D159" s="9">
        <v>4</v>
      </c>
      <c r="E159" s="69">
        <v>0.14877199999999999</v>
      </c>
      <c r="F159" s="61">
        <v>0.169686</v>
      </c>
      <c r="G159" s="61">
        <f t="shared" si="8"/>
        <v>-2.0914000000000016E-2</v>
      </c>
      <c r="I159" s="112">
        <v>169.68600000000001</v>
      </c>
      <c r="J159" s="85">
        <f t="shared" si="7"/>
        <v>0.169686</v>
      </c>
      <c r="K159" s="21"/>
      <c r="L159" s="74"/>
      <c r="M159" s="93"/>
    </row>
    <row r="160" spans="1:13" hidden="1" x14ac:dyDescent="0.25">
      <c r="A160" s="45" t="s">
        <v>636</v>
      </c>
      <c r="B160" s="25" t="s">
        <v>434</v>
      </c>
      <c r="C160" s="27" t="s">
        <v>24</v>
      </c>
      <c r="D160" s="9">
        <v>4</v>
      </c>
      <c r="E160" s="69">
        <v>4.4999999999999998E-2</v>
      </c>
      <c r="F160" s="61">
        <v>3.5970999999999996E-2</v>
      </c>
      <c r="G160" s="61">
        <f t="shared" si="8"/>
        <v>9.0290000000000023E-3</v>
      </c>
      <c r="I160" s="112">
        <v>35.970999999999997</v>
      </c>
      <c r="J160" s="85">
        <f t="shared" si="7"/>
        <v>3.5970999999999996E-2</v>
      </c>
      <c r="K160" s="21"/>
      <c r="L160" s="74"/>
      <c r="M160" s="93"/>
    </row>
    <row r="161" spans="1:14" x14ac:dyDescent="0.25">
      <c r="A161" s="45" t="s">
        <v>636</v>
      </c>
      <c r="B161" s="26" t="s">
        <v>435</v>
      </c>
      <c r="C161" s="27" t="s">
        <v>316</v>
      </c>
      <c r="D161" s="9">
        <v>8</v>
      </c>
      <c r="E161" s="69">
        <v>2.6840000000000002E-3</v>
      </c>
      <c r="F161" s="61">
        <v>2.6840000000000002E-3</v>
      </c>
      <c r="G161" s="61">
        <f t="shared" si="8"/>
        <v>0</v>
      </c>
      <c r="I161" s="112">
        <v>2.6840000000000002</v>
      </c>
      <c r="J161" s="85">
        <f t="shared" si="7"/>
        <v>2.6840000000000002E-3</v>
      </c>
      <c r="K161" s="21"/>
      <c r="L161" s="74"/>
      <c r="M161" s="84"/>
    </row>
    <row r="162" spans="1:14" ht="23.25" hidden="1" x14ac:dyDescent="0.25">
      <c r="A162" s="45" t="s">
        <v>13</v>
      </c>
      <c r="B162" s="26" t="s">
        <v>696</v>
      </c>
      <c r="C162" s="27" t="s">
        <v>19</v>
      </c>
      <c r="D162" s="9">
        <v>6</v>
      </c>
      <c r="E162" s="69">
        <v>4.0000000000000001E-3</v>
      </c>
      <c r="F162" s="61">
        <v>3.4429999999999999E-3</v>
      </c>
      <c r="G162" s="61">
        <f t="shared" si="8"/>
        <v>5.570000000000002E-4</v>
      </c>
      <c r="I162" s="112">
        <v>3.4430000000000001</v>
      </c>
      <c r="J162" s="85">
        <f t="shared" si="7"/>
        <v>3.4429999999999999E-3</v>
      </c>
      <c r="K162" s="21"/>
      <c r="L162" s="74"/>
      <c r="M162" s="91"/>
    </row>
    <row r="163" spans="1:14" x14ac:dyDescent="0.25">
      <c r="A163" s="45" t="s">
        <v>13</v>
      </c>
      <c r="B163" s="26" t="s">
        <v>436</v>
      </c>
      <c r="C163" s="27" t="s">
        <v>316</v>
      </c>
      <c r="D163" s="9">
        <v>8</v>
      </c>
      <c r="E163" s="69">
        <v>6.0699999999999999E-3</v>
      </c>
      <c r="F163" s="61">
        <v>6.0699999999999999E-3</v>
      </c>
      <c r="G163" s="61">
        <f t="shared" si="8"/>
        <v>0</v>
      </c>
      <c r="I163" s="112">
        <v>6.07</v>
      </c>
      <c r="J163" s="85">
        <f t="shared" si="7"/>
        <v>6.0699999999999999E-3</v>
      </c>
      <c r="K163" s="21"/>
      <c r="L163" s="74"/>
      <c r="M163" s="91"/>
      <c r="N163" s="21"/>
    </row>
    <row r="164" spans="1:14" ht="22.5" hidden="1" x14ac:dyDescent="0.25">
      <c r="A164" s="45" t="s">
        <v>626</v>
      </c>
      <c r="B164" s="26" t="s">
        <v>437</v>
      </c>
      <c r="C164" s="27" t="s">
        <v>562</v>
      </c>
      <c r="D164" s="9">
        <v>7</v>
      </c>
      <c r="E164" s="69">
        <v>2.6999999999999999E-5</v>
      </c>
      <c r="F164" s="61">
        <v>1.7E-5</v>
      </c>
      <c r="G164" s="61">
        <f t="shared" si="8"/>
        <v>9.9999999999999991E-6</v>
      </c>
      <c r="I164" s="112">
        <v>1.7000000000000001E-2</v>
      </c>
      <c r="J164" s="85">
        <f t="shared" si="7"/>
        <v>1.7E-5</v>
      </c>
      <c r="K164" s="21"/>
      <c r="L164" s="74"/>
      <c r="M164" s="84"/>
      <c r="N164" s="21"/>
    </row>
    <row r="165" spans="1:14" ht="22.5" hidden="1" x14ac:dyDescent="0.25">
      <c r="A165" s="45" t="s">
        <v>626</v>
      </c>
      <c r="B165" s="26" t="s">
        <v>438</v>
      </c>
      <c r="C165" s="27" t="s">
        <v>563</v>
      </c>
      <c r="D165" s="9">
        <v>7</v>
      </c>
      <c r="E165" s="70">
        <v>0</v>
      </c>
      <c r="F165" s="61">
        <v>8.1000000000000004E-5</v>
      </c>
      <c r="G165" s="61">
        <f t="shared" si="8"/>
        <v>-8.1000000000000004E-5</v>
      </c>
      <c r="I165" s="112">
        <v>8.1000000000000003E-2</v>
      </c>
      <c r="J165" s="85">
        <f t="shared" si="7"/>
        <v>8.1000000000000004E-5</v>
      </c>
      <c r="K165" s="21"/>
      <c r="L165" s="74"/>
      <c r="M165" s="83"/>
      <c r="N165" s="21"/>
    </row>
    <row r="166" spans="1:14" ht="23.25" hidden="1" x14ac:dyDescent="0.25">
      <c r="A166" s="45" t="s">
        <v>626</v>
      </c>
      <c r="B166" s="26" t="s">
        <v>439</v>
      </c>
      <c r="C166" s="27" t="s">
        <v>564</v>
      </c>
      <c r="D166" s="9">
        <v>7</v>
      </c>
      <c r="E166" s="70">
        <v>4.0000000000000002E-4</v>
      </c>
      <c r="F166" s="61">
        <v>4.3300000000000001E-4</v>
      </c>
      <c r="G166" s="61">
        <f t="shared" si="8"/>
        <v>-3.2999999999999989E-5</v>
      </c>
      <c r="I166" s="112">
        <v>0.433</v>
      </c>
      <c r="J166" s="85">
        <f t="shared" si="7"/>
        <v>4.3300000000000001E-4</v>
      </c>
      <c r="K166" s="21"/>
      <c r="L166" s="74"/>
      <c r="M166" s="83"/>
      <c r="N166" s="21"/>
    </row>
    <row r="167" spans="1:14" hidden="1" x14ac:dyDescent="0.25">
      <c r="A167" s="45" t="s">
        <v>626</v>
      </c>
      <c r="B167" s="26" t="s">
        <v>440</v>
      </c>
      <c r="C167" s="27" t="s">
        <v>175</v>
      </c>
      <c r="D167" s="9">
        <v>6</v>
      </c>
      <c r="E167" s="69">
        <v>0</v>
      </c>
      <c r="F167" s="61">
        <v>2.7400000000000005E-4</v>
      </c>
      <c r="G167" s="61">
        <f t="shared" si="8"/>
        <v>-2.7400000000000005E-4</v>
      </c>
      <c r="I167" s="112">
        <v>0.27400000000000002</v>
      </c>
      <c r="J167" s="85">
        <f t="shared" si="7"/>
        <v>2.7400000000000005E-4</v>
      </c>
      <c r="K167" s="21"/>
      <c r="L167" s="74"/>
      <c r="M167" s="83"/>
      <c r="N167" s="21"/>
    </row>
    <row r="168" spans="1:14" hidden="1" x14ac:dyDescent="0.25">
      <c r="A168" s="45" t="s">
        <v>626</v>
      </c>
      <c r="B168" s="26" t="s">
        <v>441</v>
      </c>
      <c r="C168" s="27" t="s">
        <v>565</v>
      </c>
      <c r="D168" s="9">
        <v>6</v>
      </c>
      <c r="E168" s="69">
        <v>0</v>
      </c>
      <c r="F168" s="61">
        <v>9.2299999999999999E-4</v>
      </c>
      <c r="G168" s="61">
        <f t="shared" si="8"/>
        <v>-9.2299999999999999E-4</v>
      </c>
      <c r="I168" s="112">
        <v>0.92300000000000004</v>
      </c>
      <c r="J168" s="85">
        <f t="shared" si="7"/>
        <v>9.2299999999999999E-4</v>
      </c>
      <c r="K168" s="21"/>
      <c r="L168" s="74"/>
      <c r="M168" s="84"/>
      <c r="N168" s="21"/>
    </row>
    <row r="169" spans="1:14" ht="22.5" hidden="1" x14ac:dyDescent="0.25">
      <c r="A169" s="45" t="s">
        <v>626</v>
      </c>
      <c r="B169" s="26" t="s">
        <v>442</v>
      </c>
      <c r="C169" s="27" t="s">
        <v>40</v>
      </c>
      <c r="D169" s="9">
        <v>7</v>
      </c>
      <c r="E169" s="69">
        <v>1.35E-4</v>
      </c>
      <c r="F169" s="61">
        <v>9.5000000000000005E-5</v>
      </c>
      <c r="G169" s="61">
        <f t="shared" si="8"/>
        <v>3.9999999999999996E-5</v>
      </c>
      <c r="I169" s="112">
        <v>9.5000000000000001E-2</v>
      </c>
      <c r="J169" s="85">
        <f t="shared" si="7"/>
        <v>9.5000000000000005E-5</v>
      </c>
      <c r="K169" s="21"/>
      <c r="L169" s="74"/>
      <c r="M169" s="84"/>
      <c r="N169" s="21"/>
    </row>
    <row r="170" spans="1:14" ht="23.25" hidden="1" x14ac:dyDescent="0.25">
      <c r="A170" s="45" t="s">
        <v>626</v>
      </c>
      <c r="B170" s="25" t="s">
        <v>39</v>
      </c>
      <c r="C170" s="25" t="s">
        <v>566</v>
      </c>
      <c r="D170" s="9">
        <v>7</v>
      </c>
      <c r="E170" s="69">
        <v>2.9999999999999997E-4</v>
      </c>
      <c r="F170" s="61">
        <v>1.7179999999999999E-3</v>
      </c>
      <c r="G170" s="61">
        <f t="shared" si="8"/>
        <v>-1.418E-3</v>
      </c>
      <c r="I170" s="112">
        <v>1.718</v>
      </c>
      <c r="J170" s="85">
        <f t="shared" si="7"/>
        <v>1.7179999999999999E-3</v>
      </c>
      <c r="K170" s="21"/>
      <c r="L170" s="74"/>
      <c r="M170" s="84"/>
      <c r="N170" s="21"/>
    </row>
    <row r="171" spans="1:14" hidden="1" x14ac:dyDescent="0.25">
      <c r="A171" s="45" t="s">
        <v>627</v>
      </c>
      <c r="B171" s="26" t="s">
        <v>443</v>
      </c>
      <c r="C171" s="27" t="s">
        <v>567</v>
      </c>
      <c r="D171" s="9">
        <v>7</v>
      </c>
      <c r="E171" s="69">
        <v>2.5000000000000001E-4</v>
      </c>
      <c r="F171" s="61">
        <v>3.0199999999999997E-4</v>
      </c>
      <c r="G171" s="61">
        <f t="shared" si="8"/>
        <v>-5.1999999999999963E-5</v>
      </c>
      <c r="I171" s="112">
        <v>0.30199999999999999</v>
      </c>
      <c r="J171" s="85">
        <f t="shared" si="7"/>
        <v>3.0199999999999997E-4</v>
      </c>
      <c r="K171" s="21"/>
      <c r="L171" s="74"/>
      <c r="M171" s="84"/>
      <c r="N171" s="21"/>
    </row>
    <row r="172" spans="1:14" hidden="1" x14ac:dyDescent="0.25">
      <c r="A172" s="45" t="s">
        <v>627</v>
      </c>
      <c r="B172" s="26" t="s">
        <v>444</v>
      </c>
      <c r="C172" s="27" t="s">
        <v>568</v>
      </c>
      <c r="D172" s="9">
        <v>6</v>
      </c>
      <c r="E172" s="69">
        <v>2.2000000000000001E-3</v>
      </c>
      <c r="F172" s="61">
        <v>2.33E-3</v>
      </c>
      <c r="G172" s="61">
        <f t="shared" si="8"/>
        <v>-1.2999999999999991E-4</v>
      </c>
      <c r="I172" s="112">
        <v>2.33</v>
      </c>
      <c r="J172" s="85">
        <f t="shared" si="7"/>
        <v>2.33E-3</v>
      </c>
      <c r="K172" s="21"/>
      <c r="L172" s="74"/>
      <c r="M172" s="84"/>
      <c r="N172" s="21"/>
    </row>
    <row r="173" spans="1:14" ht="22.5" hidden="1" x14ac:dyDescent="0.25">
      <c r="A173" s="45" t="s">
        <v>626</v>
      </c>
      <c r="B173" s="26" t="s">
        <v>445</v>
      </c>
      <c r="C173" s="27" t="s">
        <v>569</v>
      </c>
      <c r="D173" s="9">
        <v>7</v>
      </c>
      <c r="E173" s="69">
        <v>0</v>
      </c>
      <c r="F173" s="61">
        <v>2.0599999999999999E-4</v>
      </c>
      <c r="G173" s="61">
        <f t="shared" ref="G173:G211" si="9">E173-F173</f>
        <v>-2.0599999999999999E-4</v>
      </c>
      <c r="I173" s="112">
        <v>0.20599999999999999</v>
      </c>
      <c r="J173" s="85">
        <f t="shared" si="7"/>
        <v>2.0599999999999999E-4</v>
      </c>
      <c r="K173" s="21"/>
      <c r="L173" s="74"/>
      <c r="M173" s="84"/>
    </row>
    <row r="174" spans="1:14" ht="22.5" hidden="1" x14ac:dyDescent="0.25">
      <c r="A174" s="45" t="s">
        <v>626</v>
      </c>
      <c r="B174" s="26" t="s">
        <v>697</v>
      </c>
      <c r="C174" s="27" t="s">
        <v>689</v>
      </c>
      <c r="D174" s="9">
        <v>6</v>
      </c>
      <c r="E174" s="69">
        <v>8.0000000000000004E-4</v>
      </c>
      <c r="F174" s="61">
        <v>1.5640000000000001E-3</v>
      </c>
      <c r="G174" s="61">
        <f t="shared" si="9"/>
        <v>-7.6400000000000003E-4</v>
      </c>
      <c r="I174" s="112">
        <v>1.5640000000000001</v>
      </c>
      <c r="J174" s="85">
        <f t="shared" si="7"/>
        <v>1.5640000000000001E-3</v>
      </c>
      <c r="K174" s="21"/>
      <c r="L174" s="74"/>
      <c r="M174" s="84"/>
    </row>
    <row r="175" spans="1:14" ht="23.25" hidden="1" x14ac:dyDescent="0.25">
      <c r="A175" s="45" t="s">
        <v>626</v>
      </c>
      <c r="B175" s="26" t="s">
        <v>446</v>
      </c>
      <c r="C175" s="27" t="s">
        <v>570</v>
      </c>
      <c r="D175" s="9">
        <v>7</v>
      </c>
      <c r="E175" s="70">
        <v>2.0000000000000001E-4</v>
      </c>
      <c r="F175" s="61">
        <v>2.5500000000000002E-4</v>
      </c>
      <c r="G175" s="61">
        <f t="shared" si="9"/>
        <v>-5.5000000000000009E-5</v>
      </c>
      <c r="I175" s="89">
        <v>0.255</v>
      </c>
      <c r="J175" s="85">
        <f t="shared" si="7"/>
        <v>2.5500000000000002E-4</v>
      </c>
      <c r="K175" s="21"/>
      <c r="L175" s="74"/>
      <c r="M175" s="84"/>
    </row>
    <row r="176" spans="1:14" ht="22.5" hidden="1" x14ac:dyDescent="0.25">
      <c r="A176" s="45" t="s">
        <v>626</v>
      </c>
      <c r="B176" s="26" t="s">
        <v>447</v>
      </c>
      <c r="C176" s="27" t="s">
        <v>570</v>
      </c>
      <c r="D176" s="9">
        <v>7</v>
      </c>
      <c r="E176" s="70">
        <v>4.0000000000000002E-4</v>
      </c>
      <c r="F176" s="61">
        <v>3.2400000000000001E-4</v>
      </c>
      <c r="G176" s="61">
        <f t="shared" si="9"/>
        <v>7.6000000000000004E-5</v>
      </c>
      <c r="I176" s="89">
        <v>0.32400000000000001</v>
      </c>
      <c r="J176" s="85">
        <f t="shared" si="7"/>
        <v>3.2400000000000001E-4</v>
      </c>
      <c r="K176" s="21"/>
      <c r="L176" s="74"/>
      <c r="M176" s="84"/>
    </row>
    <row r="177" spans="1:14" ht="23.25" hidden="1" x14ac:dyDescent="0.25">
      <c r="A177" s="45" t="s">
        <v>627</v>
      </c>
      <c r="B177" s="26" t="s">
        <v>172</v>
      </c>
      <c r="C177" s="27" t="s">
        <v>207</v>
      </c>
      <c r="D177" s="9">
        <v>5</v>
      </c>
      <c r="E177" s="69">
        <v>0</v>
      </c>
      <c r="F177" s="61">
        <v>2.212E-3</v>
      </c>
      <c r="G177" s="61">
        <f t="shared" si="9"/>
        <v>-2.212E-3</v>
      </c>
      <c r="I177" s="112">
        <v>2.2120000000000002</v>
      </c>
      <c r="J177" s="85">
        <f t="shared" si="7"/>
        <v>2.212E-3</v>
      </c>
      <c r="K177" s="21"/>
      <c r="L177" s="74"/>
      <c r="M177" s="84"/>
    </row>
    <row r="178" spans="1:14" hidden="1" x14ac:dyDescent="0.25">
      <c r="A178" s="45" t="s">
        <v>626</v>
      </c>
      <c r="B178" s="26" t="s">
        <v>448</v>
      </c>
      <c r="C178" s="27" t="s">
        <v>571</v>
      </c>
      <c r="D178" s="9">
        <v>6</v>
      </c>
      <c r="E178" s="69">
        <v>4.4999999999999997E-3</v>
      </c>
      <c r="F178" s="61">
        <v>3.9659999999999999E-3</v>
      </c>
      <c r="G178" s="61">
        <f t="shared" si="9"/>
        <v>5.3399999999999975E-4</v>
      </c>
      <c r="H178" s="15"/>
      <c r="I178" s="114">
        <v>3.9660000000000002</v>
      </c>
      <c r="J178" s="85">
        <f t="shared" si="7"/>
        <v>3.9659999999999999E-3</v>
      </c>
      <c r="K178" s="21"/>
      <c r="L178" s="74"/>
      <c r="M178" s="84"/>
    </row>
    <row r="179" spans="1:14" ht="22.5" hidden="1" x14ac:dyDescent="0.25">
      <c r="A179" s="45" t="s">
        <v>626</v>
      </c>
      <c r="B179" s="26" t="s">
        <v>449</v>
      </c>
      <c r="C179" s="27" t="s">
        <v>572</v>
      </c>
      <c r="D179" s="9">
        <v>7</v>
      </c>
      <c r="E179" s="69">
        <v>0</v>
      </c>
      <c r="F179" s="61">
        <v>4.0000000000000002E-4</v>
      </c>
      <c r="G179" s="61">
        <f t="shared" si="9"/>
        <v>-4.0000000000000002E-4</v>
      </c>
      <c r="H179" s="15"/>
      <c r="I179" s="112">
        <v>0.4</v>
      </c>
      <c r="J179" s="85">
        <f t="shared" si="7"/>
        <v>4.0000000000000002E-4</v>
      </c>
      <c r="K179" s="21"/>
      <c r="L179" s="74"/>
      <c r="M179" s="84"/>
    </row>
    <row r="180" spans="1:14" ht="23.25" hidden="1" x14ac:dyDescent="0.25">
      <c r="A180" s="45" t="s">
        <v>626</v>
      </c>
      <c r="B180" s="26" t="s">
        <v>47</v>
      </c>
      <c r="C180" s="27" t="s">
        <v>247</v>
      </c>
      <c r="D180" s="9">
        <v>6</v>
      </c>
      <c r="E180" s="69">
        <v>0</v>
      </c>
      <c r="F180" s="61">
        <v>1.4099999999999998E-4</v>
      </c>
      <c r="G180" s="61">
        <f t="shared" si="9"/>
        <v>-1.4099999999999998E-4</v>
      </c>
      <c r="H180" s="15"/>
      <c r="I180" s="117">
        <v>0.14099999999999999</v>
      </c>
      <c r="J180" s="85">
        <f t="shared" si="7"/>
        <v>1.4099999999999998E-4</v>
      </c>
      <c r="K180" s="21"/>
      <c r="L180" s="74"/>
      <c r="M180" s="84"/>
    </row>
    <row r="181" spans="1:14" ht="22.5" hidden="1" x14ac:dyDescent="0.25">
      <c r="A181" s="45" t="s">
        <v>626</v>
      </c>
      <c r="B181" s="26" t="s">
        <v>450</v>
      </c>
      <c r="C181" s="27" t="s">
        <v>181</v>
      </c>
      <c r="D181" s="9">
        <v>7</v>
      </c>
      <c r="E181" s="69">
        <v>2.9999999999999997E-5</v>
      </c>
      <c r="F181" s="61">
        <v>4.6999999999999997E-5</v>
      </c>
      <c r="G181" s="61">
        <f t="shared" si="9"/>
        <v>-1.7E-5</v>
      </c>
      <c r="H181" s="15"/>
      <c r="I181" s="117">
        <v>4.7E-2</v>
      </c>
      <c r="J181" s="85">
        <f t="shared" si="7"/>
        <v>4.6999999999999997E-5</v>
      </c>
      <c r="K181" s="21"/>
      <c r="L181" s="74"/>
      <c r="M181" s="84"/>
    </row>
    <row r="182" spans="1:14" ht="22.5" hidden="1" x14ac:dyDescent="0.25">
      <c r="A182" s="45" t="s">
        <v>626</v>
      </c>
      <c r="B182" s="26" t="s">
        <v>451</v>
      </c>
      <c r="C182" s="27" t="s">
        <v>183</v>
      </c>
      <c r="D182" s="9">
        <v>6</v>
      </c>
      <c r="E182" s="69">
        <v>0</v>
      </c>
      <c r="F182" s="61">
        <v>2.4140000000000003E-3</v>
      </c>
      <c r="G182" s="61">
        <f t="shared" si="9"/>
        <v>-2.4140000000000003E-3</v>
      </c>
      <c r="I182" s="112">
        <v>2.4140000000000001</v>
      </c>
      <c r="J182" s="85">
        <f t="shared" si="7"/>
        <v>2.4140000000000003E-3</v>
      </c>
      <c r="K182" s="21"/>
      <c r="L182" s="74"/>
      <c r="M182" s="84"/>
      <c r="N182" s="21"/>
    </row>
    <row r="183" spans="1:14" ht="23.25" hidden="1" x14ac:dyDescent="0.25">
      <c r="A183" s="45" t="s">
        <v>626</v>
      </c>
      <c r="B183" s="26" t="s">
        <v>452</v>
      </c>
      <c r="C183" s="27" t="s">
        <v>573</v>
      </c>
      <c r="D183" s="9">
        <v>7</v>
      </c>
      <c r="E183" s="69">
        <v>1E-4</v>
      </c>
      <c r="F183" s="61">
        <v>8.599999999999999E-5</v>
      </c>
      <c r="G183" s="61">
        <f t="shared" si="9"/>
        <v>1.4000000000000015E-5</v>
      </c>
      <c r="I183" s="112">
        <v>8.5999999999999993E-2</v>
      </c>
      <c r="J183" s="85">
        <f t="shared" si="7"/>
        <v>8.599999999999999E-5</v>
      </c>
      <c r="K183" s="21"/>
      <c r="L183" s="74"/>
      <c r="M183" s="84"/>
    </row>
    <row r="184" spans="1:14" hidden="1" x14ac:dyDescent="0.25">
      <c r="A184" s="45" t="s">
        <v>626</v>
      </c>
      <c r="B184" s="26" t="s">
        <v>453</v>
      </c>
      <c r="C184" s="27" t="s">
        <v>49</v>
      </c>
      <c r="D184" s="9">
        <v>6</v>
      </c>
      <c r="E184" s="69">
        <v>4.2000000000000006E-3</v>
      </c>
      <c r="F184" s="61">
        <v>3.0899999999999999E-3</v>
      </c>
      <c r="G184" s="61">
        <f t="shared" si="9"/>
        <v>1.1100000000000007E-3</v>
      </c>
      <c r="I184" s="113">
        <v>3.09</v>
      </c>
      <c r="J184" s="85">
        <f t="shared" si="7"/>
        <v>3.0899999999999999E-3</v>
      </c>
      <c r="K184" s="21"/>
      <c r="L184" s="74"/>
      <c r="M184" s="84"/>
      <c r="N184" s="21"/>
    </row>
    <row r="185" spans="1:14" ht="22.5" hidden="1" x14ac:dyDescent="0.25">
      <c r="A185" s="45" t="s">
        <v>626</v>
      </c>
      <c r="B185" s="26" t="s">
        <v>454</v>
      </c>
      <c r="C185" s="27" t="s">
        <v>44</v>
      </c>
      <c r="D185" s="9">
        <v>7</v>
      </c>
      <c r="E185" s="70">
        <v>0</v>
      </c>
      <c r="F185" s="61">
        <v>1.33E-3</v>
      </c>
      <c r="G185" s="81">
        <f t="shared" si="9"/>
        <v>-1.33E-3</v>
      </c>
      <c r="H185" s="21"/>
      <c r="I185" s="113">
        <v>1.33</v>
      </c>
      <c r="J185" s="85">
        <f t="shared" si="7"/>
        <v>1.33E-3</v>
      </c>
      <c r="K185" s="21"/>
      <c r="L185" s="74"/>
      <c r="M185" s="84"/>
    </row>
    <row r="186" spans="1:14" ht="23.25" hidden="1" x14ac:dyDescent="0.25">
      <c r="A186" s="45" t="s">
        <v>626</v>
      </c>
      <c r="B186" s="26" t="s">
        <v>455</v>
      </c>
      <c r="C186" s="27" t="s">
        <v>186</v>
      </c>
      <c r="D186" s="9">
        <v>7</v>
      </c>
      <c r="E186" s="70">
        <v>1E-4</v>
      </c>
      <c r="F186" s="61">
        <v>9.2E-5</v>
      </c>
      <c r="G186" s="81">
        <f t="shared" si="9"/>
        <v>8.0000000000000047E-6</v>
      </c>
      <c r="H186" s="21"/>
      <c r="I186" s="113">
        <v>9.1999999999999998E-2</v>
      </c>
      <c r="J186" s="85">
        <f t="shared" si="7"/>
        <v>9.2E-5</v>
      </c>
      <c r="K186" s="21"/>
      <c r="L186" s="74"/>
      <c r="M186" s="84"/>
    </row>
    <row r="187" spans="1:14" ht="22.5" hidden="1" x14ac:dyDescent="0.25">
      <c r="A187" s="45" t="s">
        <v>627</v>
      </c>
      <c r="B187" s="26" t="s">
        <v>456</v>
      </c>
      <c r="C187" s="27" t="s">
        <v>25</v>
      </c>
      <c r="D187" s="9">
        <v>6</v>
      </c>
      <c r="E187" s="69">
        <v>3.0000000000000001E-3</v>
      </c>
      <c r="F187" s="61">
        <v>2.8450000000000003E-3</v>
      </c>
      <c r="G187" s="61">
        <f t="shared" si="9"/>
        <v>1.5499999999999976E-4</v>
      </c>
      <c r="I187" s="112">
        <v>2.8450000000000002</v>
      </c>
      <c r="J187" s="85">
        <f t="shared" si="7"/>
        <v>2.8450000000000003E-3</v>
      </c>
      <c r="K187" s="21"/>
      <c r="L187" s="74"/>
      <c r="M187" s="84"/>
    </row>
    <row r="188" spans="1:14" ht="22.5" hidden="1" x14ac:dyDescent="0.25">
      <c r="A188" s="45" t="s">
        <v>636</v>
      </c>
      <c r="B188" s="26" t="s">
        <v>457</v>
      </c>
      <c r="C188" s="27" t="s">
        <v>574</v>
      </c>
      <c r="D188" s="9">
        <v>7</v>
      </c>
      <c r="E188" s="69">
        <v>0</v>
      </c>
      <c r="F188" s="61">
        <v>2.6499999999999999E-4</v>
      </c>
      <c r="G188" s="61">
        <f t="shared" si="9"/>
        <v>-2.6499999999999999E-4</v>
      </c>
      <c r="I188" s="112">
        <v>0.26500000000000001</v>
      </c>
      <c r="J188" s="85">
        <f t="shared" si="7"/>
        <v>2.6499999999999999E-4</v>
      </c>
      <c r="K188" s="21"/>
      <c r="L188" s="74"/>
      <c r="M188" s="84"/>
    </row>
    <row r="189" spans="1:14" ht="22.5" hidden="1" x14ac:dyDescent="0.25">
      <c r="A189" s="45" t="s">
        <v>626</v>
      </c>
      <c r="B189" s="26" t="s">
        <v>458</v>
      </c>
      <c r="C189" s="27" t="s">
        <v>575</v>
      </c>
      <c r="D189" s="9">
        <v>6</v>
      </c>
      <c r="E189" s="69">
        <v>1.5E-3</v>
      </c>
      <c r="F189" s="61">
        <v>4.1229999999999999E-3</v>
      </c>
      <c r="G189" s="61">
        <f t="shared" si="9"/>
        <v>-2.6229999999999999E-3</v>
      </c>
      <c r="I189" s="112">
        <v>4.1230000000000002</v>
      </c>
      <c r="J189" s="85">
        <f t="shared" si="7"/>
        <v>4.1229999999999999E-3</v>
      </c>
      <c r="K189" s="21"/>
      <c r="L189" s="74"/>
      <c r="M189" s="84"/>
      <c r="N189" s="21"/>
    </row>
    <row r="190" spans="1:14" ht="23.25" hidden="1" x14ac:dyDescent="0.25">
      <c r="A190" s="46" t="s">
        <v>626</v>
      </c>
      <c r="B190" s="139" t="s">
        <v>459</v>
      </c>
      <c r="C190" s="28" t="s">
        <v>576</v>
      </c>
      <c r="D190" s="9">
        <v>7</v>
      </c>
      <c r="E190" s="69">
        <v>2.9999999999999997E-4</v>
      </c>
      <c r="F190" s="61">
        <v>2.3899999999999998E-4</v>
      </c>
      <c r="G190" s="61">
        <f t="shared" si="9"/>
        <v>6.0999999999999992E-5</v>
      </c>
      <c r="I190" s="112">
        <v>0.23899999999999999</v>
      </c>
      <c r="J190" s="85">
        <f t="shared" si="7"/>
        <v>2.3899999999999998E-4</v>
      </c>
      <c r="K190" s="21"/>
      <c r="L190" s="74"/>
      <c r="M190" s="93"/>
      <c r="N190" s="21"/>
    </row>
    <row r="191" spans="1:14" ht="22.5" hidden="1" x14ac:dyDescent="0.25">
      <c r="A191" s="45" t="s">
        <v>626</v>
      </c>
      <c r="B191" s="26" t="s">
        <v>460</v>
      </c>
      <c r="C191" s="27" t="s">
        <v>577</v>
      </c>
      <c r="D191" s="9">
        <v>7</v>
      </c>
      <c r="E191" s="69">
        <v>5.9999999999999995E-5</v>
      </c>
      <c r="F191" s="61">
        <v>5.8E-5</v>
      </c>
      <c r="G191" s="61">
        <f t="shared" si="9"/>
        <v>1.9999999999999944E-6</v>
      </c>
      <c r="I191" s="112">
        <v>5.8000000000000003E-2</v>
      </c>
      <c r="J191" s="85">
        <f t="shared" si="7"/>
        <v>5.8E-5</v>
      </c>
      <c r="K191" s="21"/>
      <c r="L191" s="74"/>
      <c r="M191" s="84"/>
      <c r="N191" s="21"/>
    </row>
    <row r="192" spans="1:14" ht="22.5" hidden="1" x14ac:dyDescent="0.25">
      <c r="A192" s="45" t="s">
        <v>626</v>
      </c>
      <c r="B192" s="26" t="s">
        <v>461</v>
      </c>
      <c r="C192" s="27" t="s">
        <v>578</v>
      </c>
      <c r="D192" s="9">
        <v>6</v>
      </c>
      <c r="E192" s="69">
        <v>1.8E-3</v>
      </c>
      <c r="F192" s="61">
        <v>7.2199999999999999E-4</v>
      </c>
      <c r="G192" s="61">
        <f t="shared" si="9"/>
        <v>1.078E-3</v>
      </c>
      <c r="I192" s="112">
        <v>0.72199999999999998</v>
      </c>
      <c r="J192" s="85">
        <f t="shared" si="7"/>
        <v>7.2199999999999999E-4</v>
      </c>
      <c r="K192" s="21"/>
      <c r="L192" s="74"/>
      <c r="M192" s="84"/>
      <c r="N192" s="21"/>
    </row>
    <row r="193" spans="1:14" hidden="1" x14ac:dyDescent="0.25">
      <c r="A193" s="45" t="s">
        <v>626</v>
      </c>
      <c r="B193" s="26" t="s">
        <v>462</v>
      </c>
      <c r="C193" s="27" t="s">
        <v>189</v>
      </c>
      <c r="D193" s="9">
        <v>6</v>
      </c>
      <c r="E193" s="69">
        <v>2.9999999999999997E-4</v>
      </c>
      <c r="F193" s="61">
        <v>5.04E-4</v>
      </c>
      <c r="G193" s="61">
        <f t="shared" si="9"/>
        <v>-2.0400000000000003E-4</v>
      </c>
      <c r="I193" s="112">
        <v>0.504</v>
      </c>
      <c r="J193" s="85">
        <f t="shared" si="7"/>
        <v>5.04E-4</v>
      </c>
      <c r="K193" s="21"/>
      <c r="L193" s="74"/>
      <c r="M193" s="84"/>
      <c r="N193" s="21"/>
    </row>
    <row r="194" spans="1:14" ht="23.25" hidden="1" x14ac:dyDescent="0.25">
      <c r="A194" s="45" t="s">
        <v>626</v>
      </c>
      <c r="B194" s="26" t="s">
        <v>463</v>
      </c>
      <c r="C194" s="27" t="s">
        <v>190</v>
      </c>
      <c r="D194" s="9">
        <v>7</v>
      </c>
      <c r="E194" s="69">
        <v>0</v>
      </c>
      <c r="F194" s="61">
        <v>8.9999999999999985E-6</v>
      </c>
      <c r="G194" s="61">
        <f t="shared" si="9"/>
        <v>-8.9999999999999985E-6</v>
      </c>
      <c r="I194" s="112">
        <v>8.9999999999999993E-3</v>
      </c>
      <c r="J194" s="85">
        <f t="shared" si="7"/>
        <v>8.9999999999999985E-6</v>
      </c>
      <c r="K194" s="21"/>
      <c r="L194" s="74"/>
      <c r="M194" s="84"/>
      <c r="N194" s="21"/>
    </row>
    <row r="195" spans="1:14" ht="22.5" hidden="1" x14ac:dyDescent="0.25">
      <c r="A195" s="45" t="s">
        <v>627</v>
      </c>
      <c r="B195" s="26" t="s">
        <v>464</v>
      </c>
      <c r="C195" s="27" t="s">
        <v>191</v>
      </c>
      <c r="D195" s="9">
        <v>7</v>
      </c>
      <c r="E195" s="70">
        <v>0</v>
      </c>
      <c r="F195" s="61">
        <v>9.5399999999999999E-4</v>
      </c>
      <c r="G195" s="61">
        <f t="shared" si="9"/>
        <v>-9.5399999999999999E-4</v>
      </c>
      <c r="I195" s="112">
        <v>0.95399999999999996</v>
      </c>
      <c r="J195" s="85">
        <f t="shared" si="7"/>
        <v>9.5399999999999999E-4</v>
      </c>
      <c r="K195" s="21"/>
      <c r="L195" s="74"/>
      <c r="M195" s="84"/>
      <c r="N195" s="21"/>
    </row>
    <row r="196" spans="1:14" ht="22.5" hidden="1" x14ac:dyDescent="0.25">
      <c r="A196" s="45" t="s">
        <v>627</v>
      </c>
      <c r="B196" s="26" t="s">
        <v>465</v>
      </c>
      <c r="C196" s="27" t="s">
        <v>191</v>
      </c>
      <c r="D196" s="9">
        <v>7</v>
      </c>
      <c r="E196" s="70">
        <v>0</v>
      </c>
      <c r="F196" s="61">
        <v>1.66E-4</v>
      </c>
      <c r="G196" s="61">
        <f t="shared" si="9"/>
        <v>-1.66E-4</v>
      </c>
      <c r="I196" s="112">
        <v>0.16600000000000001</v>
      </c>
      <c r="J196" s="85">
        <f t="shared" si="7"/>
        <v>1.66E-4</v>
      </c>
      <c r="K196" s="21"/>
      <c r="L196" s="74"/>
      <c r="M196" s="84"/>
      <c r="N196" s="21"/>
    </row>
    <row r="197" spans="1:14" ht="22.5" hidden="1" x14ac:dyDescent="0.25">
      <c r="A197" s="45" t="s">
        <v>626</v>
      </c>
      <c r="B197" s="26" t="s">
        <v>466</v>
      </c>
      <c r="C197" s="27" t="s">
        <v>192</v>
      </c>
      <c r="D197" s="9">
        <v>7</v>
      </c>
      <c r="E197" s="69">
        <v>2.9999999999999997E-4</v>
      </c>
      <c r="F197" s="61">
        <v>1.03E-4</v>
      </c>
      <c r="G197" s="61">
        <f t="shared" si="9"/>
        <v>1.9699999999999996E-4</v>
      </c>
      <c r="I197" s="112">
        <v>0.10299999999999999</v>
      </c>
      <c r="J197" s="85">
        <f t="shared" si="7"/>
        <v>1.03E-4</v>
      </c>
      <c r="K197" s="21"/>
      <c r="L197" s="74"/>
      <c r="M197" s="84"/>
      <c r="N197" s="21"/>
    </row>
    <row r="198" spans="1:14" ht="22.5" hidden="1" x14ac:dyDescent="0.25">
      <c r="A198" s="45" t="s">
        <v>626</v>
      </c>
      <c r="B198" s="26" t="s">
        <v>467</v>
      </c>
      <c r="C198" s="27" t="s">
        <v>45</v>
      </c>
      <c r="D198" s="9">
        <v>6</v>
      </c>
      <c r="E198" s="69">
        <v>0</v>
      </c>
      <c r="F198" s="61">
        <v>2.9499999999999996E-4</v>
      </c>
      <c r="G198" s="61">
        <f t="shared" si="9"/>
        <v>-2.9499999999999996E-4</v>
      </c>
      <c r="I198" s="112">
        <v>0.29499999999999998</v>
      </c>
      <c r="J198" s="85">
        <f t="shared" si="7"/>
        <v>2.9499999999999996E-4</v>
      </c>
      <c r="K198" s="21"/>
      <c r="L198" s="74"/>
      <c r="M198" s="84"/>
      <c r="N198" s="21"/>
    </row>
    <row r="199" spans="1:14" ht="22.5" hidden="1" x14ac:dyDescent="0.25">
      <c r="A199" s="45" t="s">
        <v>626</v>
      </c>
      <c r="B199" s="26" t="s">
        <v>468</v>
      </c>
      <c r="C199" s="27" t="s">
        <v>46</v>
      </c>
      <c r="D199" s="9">
        <v>6</v>
      </c>
      <c r="E199" s="69">
        <v>2.9999999999999997E-4</v>
      </c>
      <c r="F199" s="61">
        <v>1.8990000000000001E-3</v>
      </c>
      <c r="G199" s="61">
        <f t="shared" si="9"/>
        <v>-1.5990000000000002E-3</v>
      </c>
      <c r="I199" s="112">
        <v>1.899</v>
      </c>
      <c r="J199" s="85">
        <f t="shared" si="7"/>
        <v>1.8990000000000001E-3</v>
      </c>
      <c r="K199" s="21"/>
      <c r="L199" s="74"/>
      <c r="M199" s="84"/>
      <c r="N199" s="21"/>
    </row>
    <row r="200" spans="1:14" ht="22.5" hidden="1" x14ac:dyDescent="0.25">
      <c r="A200" s="45" t="s">
        <v>626</v>
      </c>
      <c r="B200" s="26" t="s">
        <v>469</v>
      </c>
      <c r="C200" s="27" t="s">
        <v>569</v>
      </c>
      <c r="D200" s="9">
        <v>6</v>
      </c>
      <c r="E200" s="69">
        <v>6.3E-3</v>
      </c>
      <c r="F200" s="61">
        <v>5.5370000000000003E-3</v>
      </c>
      <c r="G200" s="61">
        <f t="shared" si="9"/>
        <v>7.6299999999999979E-4</v>
      </c>
      <c r="I200" s="112">
        <v>5.5369999999999999</v>
      </c>
      <c r="J200" s="85">
        <f t="shared" si="7"/>
        <v>5.5370000000000003E-3</v>
      </c>
      <c r="K200" s="21"/>
      <c r="L200" s="74"/>
      <c r="M200" s="84"/>
      <c r="N200" s="21"/>
    </row>
    <row r="201" spans="1:14" ht="22.5" hidden="1" x14ac:dyDescent="0.25">
      <c r="A201" s="45" t="s">
        <v>13</v>
      </c>
      <c r="B201" s="26" t="s">
        <v>470</v>
      </c>
      <c r="C201" s="27" t="s">
        <v>184</v>
      </c>
      <c r="D201" s="9">
        <v>7</v>
      </c>
      <c r="E201" s="69">
        <v>1E-4</v>
      </c>
      <c r="F201" s="61">
        <v>1.1400000000000001E-4</v>
      </c>
      <c r="G201" s="61">
        <f t="shared" si="9"/>
        <v>-1.4000000000000001E-5</v>
      </c>
      <c r="I201" s="112">
        <v>0.114</v>
      </c>
      <c r="J201" s="85">
        <f t="shared" si="7"/>
        <v>1.1400000000000001E-4</v>
      </c>
      <c r="K201" s="21"/>
      <c r="L201" s="74"/>
      <c r="M201" s="84"/>
      <c r="N201" s="21"/>
    </row>
    <row r="202" spans="1:14" ht="22.5" hidden="1" x14ac:dyDescent="0.25">
      <c r="A202" s="45" t="s">
        <v>626</v>
      </c>
      <c r="B202" s="139" t="s">
        <v>471</v>
      </c>
      <c r="C202" s="28" t="s">
        <v>579</v>
      </c>
      <c r="D202" s="9">
        <v>7</v>
      </c>
      <c r="E202" s="69">
        <v>0</v>
      </c>
      <c r="F202" s="61">
        <v>3.68E-4</v>
      </c>
      <c r="G202" s="61">
        <f t="shared" si="9"/>
        <v>-3.68E-4</v>
      </c>
      <c r="I202" s="112">
        <v>0.36799999999999999</v>
      </c>
      <c r="J202" s="85">
        <f t="shared" si="7"/>
        <v>3.68E-4</v>
      </c>
      <c r="K202" s="21"/>
      <c r="L202" s="74"/>
      <c r="M202" s="93"/>
      <c r="N202" s="21"/>
    </row>
    <row r="203" spans="1:14" ht="23.25" hidden="1" x14ac:dyDescent="0.25">
      <c r="A203" s="45" t="s">
        <v>636</v>
      </c>
      <c r="B203" s="26" t="s">
        <v>472</v>
      </c>
      <c r="C203" s="27" t="s">
        <v>580</v>
      </c>
      <c r="D203" s="9">
        <v>7</v>
      </c>
      <c r="E203" s="69">
        <v>5.0000000000000004E-6</v>
      </c>
      <c r="F203" s="61">
        <v>1.63E-4</v>
      </c>
      <c r="G203" s="61">
        <f t="shared" si="9"/>
        <v>-1.5799999999999999E-4</v>
      </c>
      <c r="I203" s="114">
        <v>0.16300000000000001</v>
      </c>
      <c r="J203" s="85">
        <f t="shared" si="7"/>
        <v>1.63E-4</v>
      </c>
      <c r="K203" s="21"/>
      <c r="L203" s="74"/>
      <c r="M203" s="84"/>
    </row>
    <row r="204" spans="1:14" ht="45" hidden="1" x14ac:dyDescent="0.25">
      <c r="A204" s="45" t="s">
        <v>626</v>
      </c>
      <c r="B204" s="26" t="s">
        <v>473</v>
      </c>
      <c r="C204" s="27" t="s">
        <v>48</v>
      </c>
      <c r="D204" s="9">
        <v>7</v>
      </c>
      <c r="E204" s="69">
        <v>1.4999999999999999E-5</v>
      </c>
      <c r="F204" s="61">
        <v>1.0000000000000001E-5</v>
      </c>
      <c r="G204" s="61">
        <f t="shared" si="9"/>
        <v>4.9999999999999979E-6</v>
      </c>
      <c r="I204" s="112">
        <v>0.01</v>
      </c>
      <c r="J204" s="85">
        <f t="shared" si="7"/>
        <v>1.0000000000000001E-5</v>
      </c>
      <c r="K204" s="21"/>
      <c r="L204" s="74"/>
      <c r="M204" s="84"/>
      <c r="N204" s="21"/>
    </row>
    <row r="205" spans="1:14" ht="22.5" x14ac:dyDescent="0.25">
      <c r="A205" s="45" t="s">
        <v>626</v>
      </c>
      <c r="B205" s="25" t="s">
        <v>474</v>
      </c>
      <c r="C205" s="140" t="s">
        <v>581</v>
      </c>
      <c r="D205" s="9">
        <v>8</v>
      </c>
      <c r="E205" s="70">
        <v>1E-3</v>
      </c>
      <c r="F205" s="61">
        <v>5.9199999999999997E-4</v>
      </c>
      <c r="G205" s="61">
        <f t="shared" si="9"/>
        <v>4.0800000000000005E-4</v>
      </c>
      <c r="I205" s="112">
        <v>0.59199999999999997</v>
      </c>
      <c r="J205" s="85">
        <f t="shared" si="7"/>
        <v>5.9199999999999997E-4</v>
      </c>
      <c r="K205" s="21"/>
      <c r="L205" s="74"/>
      <c r="M205" s="84"/>
    </row>
    <row r="206" spans="1:14" ht="33.75" x14ac:dyDescent="0.25">
      <c r="A206" s="45" t="s">
        <v>626</v>
      </c>
      <c r="B206" s="26" t="s">
        <v>475</v>
      </c>
      <c r="C206" s="27" t="s">
        <v>582</v>
      </c>
      <c r="D206" s="9">
        <v>8</v>
      </c>
      <c r="E206" s="70">
        <v>1E-4</v>
      </c>
      <c r="F206" s="61">
        <v>4.0899999999999997E-4</v>
      </c>
      <c r="G206" s="61">
        <f t="shared" si="9"/>
        <v>-3.0899999999999998E-4</v>
      </c>
      <c r="I206" s="112">
        <v>0.40899999999999997</v>
      </c>
      <c r="J206" s="85">
        <f t="shared" ref="J206:J269" si="10">I206/1000</f>
        <v>4.0899999999999997E-4</v>
      </c>
      <c r="K206" s="21"/>
      <c r="L206" s="74"/>
      <c r="M206" s="84"/>
      <c r="N206" s="21"/>
    </row>
    <row r="207" spans="1:14" ht="22.5" x14ac:dyDescent="0.25">
      <c r="A207" s="45" t="s">
        <v>626</v>
      </c>
      <c r="B207" s="26" t="s">
        <v>476</v>
      </c>
      <c r="C207" s="27" t="s">
        <v>583</v>
      </c>
      <c r="D207" s="9">
        <v>8</v>
      </c>
      <c r="E207" s="69">
        <v>5.9999999999999995E-4</v>
      </c>
      <c r="F207" s="61">
        <v>5.7899999999999998E-4</v>
      </c>
      <c r="G207" s="61">
        <f t="shared" si="9"/>
        <v>2.0999999999999968E-5</v>
      </c>
      <c r="I207" s="112">
        <v>0.57899999999999996</v>
      </c>
      <c r="J207" s="85">
        <f t="shared" si="10"/>
        <v>5.7899999999999998E-4</v>
      </c>
      <c r="K207" s="21"/>
      <c r="L207" s="74"/>
      <c r="M207" s="84"/>
      <c r="N207" s="21"/>
    </row>
    <row r="208" spans="1:14" hidden="1" x14ac:dyDescent="0.25">
      <c r="A208" s="45" t="s">
        <v>626</v>
      </c>
      <c r="B208" s="26" t="s">
        <v>477</v>
      </c>
      <c r="C208" s="27" t="s">
        <v>584</v>
      </c>
      <c r="D208" s="9">
        <v>7</v>
      </c>
      <c r="E208" s="69">
        <v>1E-3</v>
      </c>
      <c r="F208" s="61">
        <v>3.039E-3</v>
      </c>
      <c r="G208" s="61">
        <f t="shared" si="9"/>
        <v>-2.039E-3</v>
      </c>
      <c r="I208" s="112">
        <v>3.0390000000000001</v>
      </c>
      <c r="J208" s="85">
        <f t="shared" si="10"/>
        <v>3.039E-3</v>
      </c>
      <c r="K208" s="21"/>
      <c r="L208" s="74"/>
      <c r="M208" s="84"/>
    </row>
    <row r="209" spans="1:14" ht="22.5" hidden="1" x14ac:dyDescent="0.25">
      <c r="A209" s="67" t="s">
        <v>626</v>
      </c>
      <c r="B209" s="27" t="s">
        <v>478</v>
      </c>
      <c r="C209" s="27" t="s">
        <v>51</v>
      </c>
      <c r="D209" s="9">
        <v>5</v>
      </c>
      <c r="E209" s="69">
        <v>6.8000000000000005E-2</v>
      </c>
      <c r="F209" s="61">
        <v>5.8404999999999999E-2</v>
      </c>
      <c r="G209" s="61">
        <f t="shared" si="9"/>
        <v>9.5950000000000063E-3</v>
      </c>
      <c r="I209" s="112">
        <v>58.405000000000001</v>
      </c>
      <c r="J209" s="85">
        <f t="shared" si="10"/>
        <v>5.8404999999999999E-2</v>
      </c>
      <c r="K209" s="21"/>
      <c r="L209" s="74"/>
      <c r="M209" s="84"/>
    </row>
    <row r="210" spans="1:14" ht="22.5" hidden="1" x14ac:dyDescent="0.25">
      <c r="A210" s="67" t="s">
        <v>626</v>
      </c>
      <c r="B210" s="27" t="s">
        <v>479</v>
      </c>
      <c r="C210" s="27" t="s">
        <v>585</v>
      </c>
      <c r="D210" s="9">
        <v>7</v>
      </c>
      <c r="E210" s="69">
        <v>1.4999999999999999E-5</v>
      </c>
      <c r="F210" s="61">
        <v>7.9999999999999996E-6</v>
      </c>
      <c r="G210" s="61">
        <f t="shared" si="9"/>
        <v>6.999999999999999E-6</v>
      </c>
      <c r="I210" s="112">
        <v>8.0000000000000002E-3</v>
      </c>
      <c r="J210" s="85">
        <f t="shared" si="10"/>
        <v>7.9999999999999996E-6</v>
      </c>
      <c r="K210" s="21"/>
      <c r="L210" s="74"/>
      <c r="M210" s="84"/>
    </row>
    <row r="211" spans="1:14" hidden="1" x14ac:dyDescent="0.25">
      <c r="A211" s="45" t="s">
        <v>626</v>
      </c>
      <c r="B211" s="26" t="s">
        <v>480</v>
      </c>
      <c r="C211" s="27" t="s">
        <v>52</v>
      </c>
      <c r="D211" s="9">
        <v>7</v>
      </c>
      <c r="E211" s="69">
        <v>2.0000000000000001E-4</v>
      </c>
      <c r="F211" s="61">
        <v>5.7000000000000003E-5</v>
      </c>
      <c r="G211" s="61">
        <f t="shared" si="9"/>
        <v>1.4300000000000001E-4</v>
      </c>
      <c r="I211" s="112">
        <v>5.7000000000000002E-2</v>
      </c>
      <c r="J211" s="85">
        <f t="shared" si="10"/>
        <v>5.7000000000000003E-5</v>
      </c>
      <c r="K211" s="21"/>
      <c r="L211" s="74"/>
      <c r="M211" s="84"/>
    </row>
    <row r="212" spans="1:14" hidden="1" x14ac:dyDescent="0.25">
      <c r="A212" s="45" t="s">
        <v>626</v>
      </c>
      <c r="B212" s="25" t="s">
        <v>481</v>
      </c>
      <c r="C212" s="140" t="s">
        <v>586</v>
      </c>
      <c r="D212" s="9">
        <v>6</v>
      </c>
      <c r="E212" s="69">
        <v>3.3E-3</v>
      </c>
      <c r="F212" s="61">
        <v>2.441E-3</v>
      </c>
      <c r="G212" s="61">
        <f t="shared" ref="G212:G271" si="11">E212-F212</f>
        <v>8.5899999999999995E-4</v>
      </c>
      <c r="I212" s="112">
        <v>2.4409999999999998</v>
      </c>
      <c r="J212" s="85">
        <f t="shared" si="10"/>
        <v>2.441E-3</v>
      </c>
      <c r="K212" s="21"/>
      <c r="L212" s="74"/>
      <c r="M212" s="93"/>
    </row>
    <row r="213" spans="1:14" hidden="1" x14ac:dyDescent="0.25">
      <c r="A213" s="47" t="s">
        <v>626</v>
      </c>
      <c r="B213" s="25" t="s">
        <v>482</v>
      </c>
      <c r="C213" s="27" t="s">
        <v>248</v>
      </c>
      <c r="D213" s="9">
        <v>7</v>
      </c>
      <c r="E213" s="69">
        <v>0</v>
      </c>
      <c r="F213" s="61">
        <v>6.900000000000001E-5</v>
      </c>
      <c r="G213" s="61">
        <f t="shared" si="11"/>
        <v>-6.900000000000001E-5</v>
      </c>
      <c r="I213" s="112">
        <v>6.9000000000000006E-2</v>
      </c>
      <c r="J213" s="85">
        <f t="shared" si="10"/>
        <v>6.900000000000001E-5</v>
      </c>
      <c r="K213" s="21"/>
      <c r="L213" s="74"/>
      <c r="M213" s="93"/>
    </row>
    <row r="214" spans="1:14" hidden="1" x14ac:dyDescent="0.25">
      <c r="A214" s="67" t="s">
        <v>626</v>
      </c>
      <c r="B214" s="27" t="s">
        <v>483</v>
      </c>
      <c r="C214" s="27" t="s">
        <v>195</v>
      </c>
      <c r="D214" s="9">
        <v>6</v>
      </c>
      <c r="E214" s="69">
        <v>0</v>
      </c>
      <c r="F214" s="61">
        <v>3.6600000000000001E-4</v>
      </c>
      <c r="G214" s="61">
        <f t="shared" si="11"/>
        <v>-3.6600000000000001E-4</v>
      </c>
      <c r="I214" s="112">
        <v>0.36599999999999999</v>
      </c>
      <c r="J214" s="85">
        <f t="shared" si="10"/>
        <v>3.6600000000000001E-4</v>
      </c>
      <c r="K214" s="21"/>
      <c r="L214" s="74"/>
      <c r="M214" s="84"/>
    </row>
    <row r="215" spans="1:14" hidden="1" x14ac:dyDescent="0.25">
      <c r="A215" s="45" t="s">
        <v>626</v>
      </c>
      <c r="B215" s="26" t="s">
        <v>484</v>
      </c>
      <c r="C215" s="27" t="s">
        <v>53</v>
      </c>
      <c r="D215" s="9">
        <v>7</v>
      </c>
      <c r="E215" s="70">
        <v>9.9999999999999995E-7</v>
      </c>
      <c r="F215" s="61">
        <v>9.9999999999999995E-7</v>
      </c>
      <c r="G215" s="61">
        <f t="shared" si="11"/>
        <v>0</v>
      </c>
      <c r="I215" s="112">
        <v>1E-3</v>
      </c>
      <c r="J215" s="85">
        <f t="shared" si="10"/>
        <v>9.9999999999999995E-7</v>
      </c>
      <c r="K215" s="21"/>
      <c r="L215" s="74"/>
      <c r="M215" s="84"/>
    </row>
    <row r="216" spans="1:14" hidden="1" x14ac:dyDescent="0.25">
      <c r="A216" s="45" t="s">
        <v>636</v>
      </c>
      <c r="B216" s="26" t="s">
        <v>485</v>
      </c>
      <c r="C216" s="27" t="s">
        <v>587</v>
      </c>
      <c r="D216" s="9">
        <v>6</v>
      </c>
      <c r="E216" s="70">
        <v>4.4999999999999999E-4</v>
      </c>
      <c r="F216" s="61">
        <v>6.4999999999999997E-4</v>
      </c>
      <c r="G216" s="61">
        <f t="shared" si="11"/>
        <v>-1.9999999999999998E-4</v>
      </c>
      <c r="I216" s="112">
        <v>0.65</v>
      </c>
      <c r="J216" s="85">
        <f t="shared" si="10"/>
        <v>6.4999999999999997E-4</v>
      </c>
      <c r="K216" s="21"/>
      <c r="L216" s="74"/>
      <c r="M216" s="84"/>
      <c r="N216" s="21"/>
    </row>
    <row r="217" spans="1:14" ht="22.5" hidden="1" x14ac:dyDescent="0.25">
      <c r="A217" s="45" t="s">
        <v>626</v>
      </c>
      <c r="B217" s="26" t="s">
        <v>486</v>
      </c>
      <c r="C217" s="27" t="s">
        <v>38</v>
      </c>
      <c r="D217" s="9">
        <v>6</v>
      </c>
      <c r="E217" s="69">
        <v>1.5E-3</v>
      </c>
      <c r="F217" s="61">
        <v>1.469E-3</v>
      </c>
      <c r="G217" s="61">
        <f t="shared" si="11"/>
        <v>3.0999999999999995E-5</v>
      </c>
      <c r="I217" s="112">
        <v>1.4690000000000001</v>
      </c>
      <c r="J217" s="85">
        <f t="shared" si="10"/>
        <v>1.469E-3</v>
      </c>
      <c r="K217" s="21"/>
      <c r="L217" s="74"/>
      <c r="M217" s="84"/>
    </row>
    <row r="218" spans="1:14" hidden="1" x14ac:dyDescent="0.25">
      <c r="A218" s="45" t="s">
        <v>626</v>
      </c>
      <c r="B218" s="26" t="s">
        <v>487</v>
      </c>
      <c r="C218" s="27" t="s">
        <v>588</v>
      </c>
      <c r="D218" s="9">
        <v>6</v>
      </c>
      <c r="E218" s="69">
        <v>5.9999999999999995E-4</v>
      </c>
      <c r="F218" s="61">
        <v>6.7700000000000008E-4</v>
      </c>
      <c r="G218" s="61">
        <f t="shared" si="11"/>
        <v>-7.7000000000000137E-5</v>
      </c>
      <c r="I218" s="112">
        <v>0.67700000000000005</v>
      </c>
      <c r="J218" s="85">
        <f t="shared" si="10"/>
        <v>6.7700000000000008E-4</v>
      </c>
      <c r="K218" s="21"/>
      <c r="L218" s="74"/>
      <c r="M218" s="84"/>
    </row>
    <row r="219" spans="1:14" hidden="1" x14ac:dyDescent="0.25">
      <c r="A219" s="45" t="s">
        <v>626</v>
      </c>
      <c r="B219" s="25" t="s">
        <v>671</v>
      </c>
      <c r="C219" s="140" t="s">
        <v>589</v>
      </c>
      <c r="D219" s="9">
        <v>7</v>
      </c>
      <c r="E219" s="69">
        <v>1E-4</v>
      </c>
      <c r="F219" s="61">
        <v>5.1E-5</v>
      </c>
      <c r="G219" s="61">
        <f t="shared" si="11"/>
        <v>4.9000000000000005E-5</v>
      </c>
      <c r="I219" s="112">
        <v>5.0999999999999997E-2</v>
      </c>
      <c r="J219" s="85">
        <f t="shared" si="10"/>
        <v>5.1E-5</v>
      </c>
      <c r="K219" s="21"/>
      <c r="L219" s="74"/>
      <c r="M219" s="93"/>
    </row>
    <row r="220" spans="1:14" ht="22.5" hidden="1" x14ac:dyDescent="0.25">
      <c r="A220" s="45" t="s">
        <v>626</v>
      </c>
      <c r="B220" s="26" t="s">
        <v>488</v>
      </c>
      <c r="C220" s="27" t="s">
        <v>187</v>
      </c>
      <c r="D220" s="9">
        <v>6</v>
      </c>
      <c r="E220" s="69">
        <v>6.9999999999999999E-4</v>
      </c>
      <c r="F220" s="61">
        <v>2.9299999999999997E-4</v>
      </c>
      <c r="G220" s="61">
        <f t="shared" si="11"/>
        <v>4.0700000000000003E-4</v>
      </c>
      <c r="I220" s="112">
        <v>0.29299999999999998</v>
      </c>
      <c r="J220" s="85">
        <f t="shared" si="10"/>
        <v>2.9299999999999997E-4</v>
      </c>
      <c r="K220" s="21"/>
      <c r="L220" s="74"/>
      <c r="M220" s="84"/>
    </row>
    <row r="221" spans="1:14" ht="23.25" hidden="1" x14ac:dyDescent="0.25">
      <c r="A221" s="45" t="s">
        <v>626</v>
      </c>
      <c r="B221" s="26" t="s">
        <v>698</v>
      </c>
      <c r="C221" s="27" t="s">
        <v>26</v>
      </c>
      <c r="D221" s="9">
        <v>6</v>
      </c>
      <c r="E221" s="69">
        <v>0</v>
      </c>
      <c r="F221" s="61">
        <v>2.1489999999999999E-3</v>
      </c>
      <c r="G221" s="61">
        <f t="shared" si="11"/>
        <v>-2.1489999999999999E-3</v>
      </c>
      <c r="I221" s="112">
        <v>2.149</v>
      </c>
      <c r="J221" s="85">
        <f t="shared" si="10"/>
        <v>2.1489999999999999E-3</v>
      </c>
      <c r="K221" s="21"/>
      <c r="L221" s="74"/>
      <c r="M221" s="84"/>
    </row>
    <row r="222" spans="1:14" ht="23.25" hidden="1" x14ac:dyDescent="0.25">
      <c r="A222" s="45" t="s">
        <v>626</v>
      </c>
      <c r="B222" s="26" t="s">
        <v>489</v>
      </c>
      <c r="C222" s="27" t="s">
        <v>26</v>
      </c>
      <c r="D222" s="9">
        <v>6</v>
      </c>
      <c r="E222" s="69">
        <v>5.0000000000000001E-4</v>
      </c>
      <c r="F222" s="61">
        <v>9.1399999999999999E-4</v>
      </c>
      <c r="G222" s="61">
        <f t="shared" si="11"/>
        <v>-4.1399999999999998E-4</v>
      </c>
      <c r="I222" s="112">
        <v>0.91400000000000003</v>
      </c>
      <c r="J222" s="85">
        <f t="shared" si="10"/>
        <v>9.1399999999999999E-4</v>
      </c>
      <c r="K222" s="21"/>
      <c r="L222" s="74"/>
      <c r="M222" s="84"/>
    </row>
    <row r="223" spans="1:14" ht="22.5" hidden="1" x14ac:dyDescent="0.25">
      <c r="A223" s="45" t="s">
        <v>627</v>
      </c>
      <c r="B223" s="26" t="s">
        <v>490</v>
      </c>
      <c r="C223" s="27" t="s">
        <v>26</v>
      </c>
      <c r="D223" s="9">
        <v>6</v>
      </c>
      <c r="E223" s="69">
        <v>4.0000000000000001E-3</v>
      </c>
      <c r="F223" s="61">
        <v>4.1660000000000004E-3</v>
      </c>
      <c r="G223" s="61">
        <f t="shared" si="11"/>
        <v>-1.6600000000000035E-4</v>
      </c>
      <c r="I223" s="112">
        <v>4.1660000000000004</v>
      </c>
      <c r="J223" s="85">
        <f t="shared" si="10"/>
        <v>4.1660000000000004E-3</v>
      </c>
      <c r="K223" s="21"/>
      <c r="L223" s="74"/>
      <c r="M223" s="84"/>
    </row>
    <row r="224" spans="1:14" ht="23.25" x14ac:dyDescent="0.25">
      <c r="A224" s="45" t="s">
        <v>626</v>
      </c>
      <c r="B224" s="26" t="s">
        <v>491</v>
      </c>
      <c r="C224" s="27" t="s">
        <v>65</v>
      </c>
      <c r="D224" s="9">
        <v>8</v>
      </c>
      <c r="E224" s="69">
        <v>2E-3</v>
      </c>
      <c r="F224" s="61">
        <v>1.335E-3</v>
      </c>
      <c r="G224" s="61">
        <f t="shared" si="11"/>
        <v>6.6500000000000001E-4</v>
      </c>
      <c r="I224" s="112">
        <v>1.335</v>
      </c>
      <c r="J224" s="85">
        <f t="shared" si="10"/>
        <v>1.335E-3</v>
      </c>
      <c r="K224" s="21"/>
      <c r="L224" s="74"/>
      <c r="M224" s="84"/>
    </row>
    <row r="225" spans="1:13" ht="34.5" hidden="1" x14ac:dyDescent="0.25">
      <c r="A225" s="45" t="s">
        <v>626</v>
      </c>
      <c r="B225" s="26" t="s">
        <v>672</v>
      </c>
      <c r="C225" s="27" t="s">
        <v>681</v>
      </c>
      <c r="D225" s="9">
        <v>0</v>
      </c>
      <c r="E225" s="70">
        <v>3.0000000000000001E-3</v>
      </c>
      <c r="F225" s="61">
        <v>3.202E-3</v>
      </c>
      <c r="G225" s="61">
        <f t="shared" si="11"/>
        <v>-2.0199999999999992E-4</v>
      </c>
      <c r="I225" s="112">
        <v>3.202</v>
      </c>
      <c r="J225" s="85">
        <f t="shared" si="10"/>
        <v>3.202E-3</v>
      </c>
      <c r="K225" s="21"/>
      <c r="L225" s="74"/>
      <c r="M225" s="84"/>
    </row>
    <row r="226" spans="1:13" ht="23.25" hidden="1" x14ac:dyDescent="0.25">
      <c r="A226" s="45" t="s">
        <v>626</v>
      </c>
      <c r="B226" s="26" t="s">
        <v>492</v>
      </c>
      <c r="C226" s="27" t="s">
        <v>590</v>
      </c>
      <c r="D226" s="9">
        <v>7</v>
      </c>
      <c r="E226" s="70">
        <v>0</v>
      </c>
      <c r="F226" s="61">
        <v>2.9999999999999997E-5</v>
      </c>
      <c r="G226" s="61">
        <f t="shared" si="11"/>
        <v>-2.9999999999999997E-5</v>
      </c>
      <c r="I226" s="114">
        <v>0.03</v>
      </c>
      <c r="J226" s="85">
        <f t="shared" si="10"/>
        <v>2.9999999999999997E-5</v>
      </c>
      <c r="K226" s="21"/>
      <c r="L226" s="74"/>
      <c r="M226" s="90"/>
    </row>
    <row r="227" spans="1:13" hidden="1" x14ac:dyDescent="0.25">
      <c r="A227" s="45" t="s">
        <v>626</v>
      </c>
      <c r="B227" s="26" t="s">
        <v>493</v>
      </c>
      <c r="C227" s="27" t="s">
        <v>42</v>
      </c>
      <c r="D227" s="9">
        <v>7</v>
      </c>
      <c r="E227" s="69">
        <v>5.0000000000000002E-5</v>
      </c>
      <c r="F227" s="61">
        <v>1.55E-4</v>
      </c>
      <c r="G227" s="61">
        <f t="shared" si="11"/>
        <v>-1.05E-4</v>
      </c>
      <c r="I227" s="112">
        <v>0.155</v>
      </c>
      <c r="J227" s="85">
        <f t="shared" si="10"/>
        <v>1.55E-4</v>
      </c>
      <c r="K227" s="21"/>
      <c r="L227" s="74"/>
      <c r="M227" s="84"/>
    </row>
    <row r="228" spans="1:13" hidden="1" x14ac:dyDescent="0.25">
      <c r="A228" s="45" t="s">
        <v>626</v>
      </c>
      <c r="B228" s="26" t="s">
        <v>503</v>
      </c>
      <c r="C228" s="27" t="s">
        <v>600</v>
      </c>
      <c r="D228" s="9">
        <v>7</v>
      </c>
      <c r="E228" s="69">
        <v>3.5E-4</v>
      </c>
      <c r="F228" s="61">
        <v>9.3799999999999992E-4</v>
      </c>
      <c r="G228" s="61">
        <f t="shared" si="11"/>
        <v>-5.8799999999999998E-4</v>
      </c>
      <c r="I228" s="112">
        <v>0.93799999999999994</v>
      </c>
      <c r="J228" s="85">
        <f t="shared" si="10"/>
        <v>9.3799999999999992E-4</v>
      </c>
      <c r="K228" s="21"/>
      <c r="L228" s="74"/>
      <c r="M228" s="84"/>
    </row>
    <row r="229" spans="1:13" ht="23.25" hidden="1" x14ac:dyDescent="0.25">
      <c r="A229" s="45" t="s">
        <v>626</v>
      </c>
      <c r="B229" s="26" t="s">
        <v>494</v>
      </c>
      <c r="C229" s="27" t="s">
        <v>591</v>
      </c>
      <c r="D229" s="9">
        <v>7</v>
      </c>
      <c r="E229" s="69">
        <v>2.9999999999999997E-4</v>
      </c>
      <c r="F229" s="61">
        <v>4.4799999999999999E-4</v>
      </c>
      <c r="G229" s="61">
        <f t="shared" si="11"/>
        <v>-1.4800000000000002E-4</v>
      </c>
      <c r="I229" s="112">
        <v>0.44800000000000001</v>
      </c>
      <c r="J229" s="85">
        <f t="shared" si="10"/>
        <v>4.4799999999999999E-4</v>
      </c>
      <c r="K229" s="21"/>
      <c r="L229" s="74"/>
      <c r="M229" s="96"/>
    </row>
    <row r="230" spans="1:13" hidden="1" x14ac:dyDescent="0.25">
      <c r="A230" s="45" t="s">
        <v>626</v>
      </c>
      <c r="B230" s="25" t="s">
        <v>495</v>
      </c>
      <c r="C230" s="140" t="s">
        <v>592</v>
      </c>
      <c r="D230" s="9">
        <v>7</v>
      </c>
      <c r="E230" s="69">
        <v>2.0000000000000001E-4</v>
      </c>
      <c r="F230" s="61">
        <v>1E-4</v>
      </c>
      <c r="G230" s="61">
        <f t="shared" si="11"/>
        <v>1E-4</v>
      </c>
      <c r="I230" s="112">
        <v>0.1</v>
      </c>
      <c r="J230" s="85">
        <f t="shared" si="10"/>
        <v>1E-4</v>
      </c>
      <c r="K230" s="21"/>
      <c r="L230" s="74"/>
      <c r="M230" s="97"/>
    </row>
    <row r="231" spans="1:13" hidden="1" x14ac:dyDescent="0.25">
      <c r="A231" s="45" t="s">
        <v>626</v>
      </c>
      <c r="B231" s="26" t="s">
        <v>41</v>
      </c>
      <c r="C231" s="27" t="s">
        <v>593</v>
      </c>
      <c r="D231" s="9">
        <v>7</v>
      </c>
      <c r="E231" s="69">
        <v>0</v>
      </c>
      <c r="F231" s="61">
        <v>1.63E-4</v>
      </c>
      <c r="G231" s="61">
        <f t="shared" si="11"/>
        <v>-1.63E-4</v>
      </c>
      <c r="I231" s="112">
        <v>0.16300000000000001</v>
      </c>
      <c r="J231" s="85">
        <f t="shared" si="10"/>
        <v>1.63E-4</v>
      </c>
      <c r="K231" s="21"/>
      <c r="L231" s="74"/>
      <c r="M231" s="84"/>
    </row>
    <row r="232" spans="1:13" hidden="1" x14ac:dyDescent="0.25">
      <c r="A232" s="45" t="s">
        <v>626</v>
      </c>
      <c r="B232" s="26" t="s">
        <v>496</v>
      </c>
      <c r="C232" s="27" t="s">
        <v>200</v>
      </c>
      <c r="D232" s="9">
        <v>6</v>
      </c>
      <c r="E232" s="69">
        <v>1E-4</v>
      </c>
      <c r="F232" s="61">
        <v>5.5700000000000009E-4</v>
      </c>
      <c r="G232" s="61">
        <f t="shared" si="11"/>
        <v>-4.570000000000001E-4</v>
      </c>
      <c r="I232" s="112">
        <v>0.55700000000000005</v>
      </c>
      <c r="J232" s="85">
        <f t="shared" si="10"/>
        <v>5.5700000000000009E-4</v>
      </c>
      <c r="K232" s="21"/>
      <c r="L232" s="74"/>
      <c r="M232" s="84"/>
    </row>
    <row r="233" spans="1:13" ht="57" hidden="1" x14ac:dyDescent="0.25">
      <c r="A233" s="45" t="s">
        <v>626</v>
      </c>
      <c r="B233" s="26" t="s">
        <v>497</v>
      </c>
      <c r="C233" s="27" t="s">
        <v>594</v>
      </c>
      <c r="D233" s="9">
        <v>6</v>
      </c>
      <c r="E233" s="69">
        <v>0</v>
      </c>
      <c r="F233" s="61">
        <v>5.6999999999999998E-4</v>
      </c>
      <c r="G233" s="61">
        <f t="shared" si="11"/>
        <v>-5.6999999999999998E-4</v>
      </c>
      <c r="I233" s="112">
        <v>0.56999999999999995</v>
      </c>
      <c r="J233" s="85">
        <f t="shared" si="10"/>
        <v>5.6999999999999998E-4</v>
      </c>
      <c r="K233" s="21"/>
      <c r="L233" s="74"/>
      <c r="M233" s="84"/>
    </row>
    <row r="234" spans="1:13" hidden="1" x14ac:dyDescent="0.25">
      <c r="A234" s="45" t="s">
        <v>626</v>
      </c>
      <c r="B234" s="26" t="s">
        <v>498</v>
      </c>
      <c r="C234" s="27" t="s">
        <v>595</v>
      </c>
      <c r="D234" s="9">
        <v>6</v>
      </c>
      <c r="E234" s="69">
        <v>1.1000000000000001E-3</v>
      </c>
      <c r="F234" s="61">
        <v>1.9E-3</v>
      </c>
      <c r="G234" s="61">
        <f t="shared" si="11"/>
        <v>-7.9999999999999993E-4</v>
      </c>
      <c r="I234" s="112">
        <v>1.9</v>
      </c>
      <c r="J234" s="85">
        <f t="shared" si="10"/>
        <v>1.9E-3</v>
      </c>
      <c r="K234" s="21"/>
      <c r="L234" s="74"/>
      <c r="M234" s="84"/>
    </row>
    <row r="235" spans="1:13" ht="23.25" hidden="1" x14ac:dyDescent="0.25">
      <c r="A235" s="45" t="s">
        <v>631</v>
      </c>
      <c r="B235" s="26" t="s">
        <v>499</v>
      </c>
      <c r="C235" s="27" t="s">
        <v>596</v>
      </c>
      <c r="D235" s="9">
        <v>7</v>
      </c>
      <c r="E235" s="70">
        <v>3.5E-4</v>
      </c>
      <c r="F235" s="61">
        <v>3.8500000000000003E-4</v>
      </c>
      <c r="G235" s="61">
        <f t="shared" si="11"/>
        <v>-3.5000000000000038E-5</v>
      </c>
      <c r="I235" s="112">
        <v>0.38500000000000001</v>
      </c>
      <c r="J235" s="85">
        <f t="shared" si="10"/>
        <v>3.8500000000000003E-4</v>
      </c>
      <c r="K235" s="21"/>
      <c r="L235" s="74"/>
      <c r="M235" s="90"/>
    </row>
    <row r="236" spans="1:13" ht="23.25" hidden="1" x14ac:dyDescent="0.25">
      <c r="A236" s="45" t="s">
        <v>631</v>
      </c>
      <c r="B236" s="26" t="s">
        <v>23</v>
      </c>
      <c r="C236" s="27" t="s">
        <v>597</v>
      </c>
      <c r="D236" s="9">
        <v>6</v>
      </c>
      <c r="E236" s="70">
        <v>3.0000000000000001E-3</v>
      </c>
      <c r="F236" s="61">
        <v>4.1520000000000003E-3</v>
      </c>
      <c r="G236" s="61">
        <f t="shared" si="11"/>
        <v>-1.1520000000000002E-3</v>
      </c>
      <c r="I236" s="112">
        <v>4.1520000000000001</v>
      </c>
      <c r="J236" s="85">
        <f t="shared" si="10"/>
        <v>4.1520000000000003E-3</v>
      </c>
      <c r="K236" s="21"/>
      <c r="L236" s="74"/>
      <c r="M236" s="89"/>
    </row>
    <row r="237" spans="1:13" ht="23.25" hidden="1" x14ac:dyDescent="0.25">
      <c r="A237" s="45" t="s">
        <v>626</v>
      </c>
      <c r="B237" s="26" t="s">
        <v>500</v>
      </c>
      <c r="C237" s="27" t="s">
        <v>43</v>
      </c>
      <c r="D237" s="9">
        <v>6</v>
      </c>
      <c r="E237" s="69">
        <v>9.3899999999999995E-4</v>
      </c>
      <c r="F237" s="61">
        <v>1.0689999999999999E-3</v>
      </c>
      <c r="G237" s="61">
        <f t="shared" si="11"/>
        <v>-1.2999999999999991E-4</v>
      </c>
      <c r="I237" s="112">
        <v>1.069</v>
      </c>
      <c r="J237" s="85">
        <f t="shared" si="10"/>
        <v>1.0689999999999999E-3</v>
      </c>
      <c r="K237" s="21"/>
      <c r="L237" s="74"/>
      <c r="M237" s="84"/>
    </row>
    <row r="238" spans="1:13" ht="23.25" hidden="1" x14ac:dyDescent="0.25">
      <c r="A238" s="45" t="s">
        <v>626</v>
      </c>
      <c r="B238" s="26" t="s">
        <v>501</v>
      </c>
      <c r="C238" s="27" t="s">
        <v>598</v>
      </c>
      <c r="D238" s="9">
        <v>6</v>
      </c>
      <c r="E238" s="69">
        <v>0</v>
      </c>
      <c r="F238" s="61">
        <v>1.0020000000000001E-3</v>
      </c>
      <c r="G238" s="61">
        <f t="shared" si="11"/>
        <v>-1.0020000000000001E-3</v>
      </c>
      <c r="I238" s="112">
        <v>1.002</v>
      </c>
      <c r="J238" s="85">
        <f t="shared" si="10"/>
        <v>1.0020000000000001E-3</v>
      </c>
      <c r="K238" s="21"/>
      <c r="L238" s="74"/>
      <c r="M238" s="84"/>
    </row>
    <row r="239" spans="1:13" ht="23.25" hidden="1" x14ac:dyDescent="0.25">
      <c r="A239" s="45" t="s">
        <v>626</v>
      </c>
      <c r="B239" s="26" t="s">
        <v>160</v>
      </c>
      <c r="C239" s="27" t="s">
        <v>599</v>
      </c>
      <c r="D239" s="9">
        <v>7</v>
      </c>
      <c r="E239" s="69">
        <v>0</v>
      </c>
      <c r="F239" s="61">
        <v>1.5300000000000001E-4</v>
      </c>
      <c r="G239" s="61">
        <f t="shared" si="11"/>
        <v>-1.5300000000000001E-4</v>
      </c>
      <c r="I239" s="112">
        <v>0.153</v>
      </c>
      <c r="J239" s="85">
        <f t="shared" si="10"/>
        <v>1.5300000000000001E-4</v>
      </c>
      <c r="K239" s="21"/>
      <c r="L239" s="74"/>
      <c r="M239" s="84"/>
    </row>
    <row r="240" spans="1:13" ht="22.5" hidden="1" x14ac:dyDescent="0.25">
      <c r="A240" s="45" t="s">
        <v>626</v>
      </c>
      <c r="B240" s="26" t="s">
        <v>673</v>
      </c>
      <c r="C240" s="27" t="s">
        <v>682</v>
      </c>
      <c r="D240" s="9">
        <v>7</v>
      </c>
      <c r="E240" s="69">
        <v>2.0000000000000001E-4</v>
      </c>
      <c r="F240" s="61">
        <v>9.5000000000000005E-5</v>
      </c>
      <c r="G240" s="61">
        <f t="shared" si="11"/>
        <v>1.05E-4</v>
      </c>
      <c r="I240" s="114">
        <v>9.5000000000000001E-2</v>
      </c>
      <c r="J240" s="85">
        <f t="shared" si="10"/>
        <v>9.5000000000000005E-5</v>
      </c>
      <c r="K240" s="21"/>
      <c r="L240" s="74"/>
      <c r="M240" s="90"/>
    </row>
    <row r="241" spans="1:13" ht="23.25" hidden="1" x14ac:dyDescent="0.25">
      <c r="A241" s="45" t="s">
        <v>626</v>
      </c>
      <c r="B241" s="26" t="s">
        <v>502</v>
      </c>
      <c r="C241" s="27" t="s">
        <v>179</v>
      </c>
      <c r="D241" s="9">
        <v>7</v>
      </c>
      <c r="E241" s="69">
        <v>0</v>
      </c>
      <c r="F241" s="61">
        <v>1.6800000000000002E-4</v>
      </c>
      <c r="G241" s="61">
        <f t="shared" si="11"/>
        <v>-1.6800000000000002E-4</v>
      </c>
      <c r="I241" s="112">
        <v>0.16800000000000001</v>
      </c>
      <c r="J241" s="85">
        <f t="shared" si="10"/>
        <v>1.6800000000000002E-4</v>
      </c>
      <c r="K241" s="21"/>
      <c r="L241" s="74"/>
      <c r="M241" s="84"/>
    </row>
    <row r="242" spans="1:13" ht="23.25" hidden="1" x14ac:dyDescent="0.25">
      <c r="A242" s="45" t="s">
        <v>626</v>
      </c>
      <c r="B242" s="26" t="s">
        <v>163</v>
      </c>
      <c r="C242" s="27" t="s">
        <v>182</v>
      </c>
      <c r="D242" s="9">
        <v>6</v>
      </c>
      <c r="E242" s="69">
        <v>2.9999999999999997E-5</v>
      </c>
      <c r="F242" s="61">
        <v>7.3999999999999996E-5</v>
      </c>
      <c r="G242" s="61">
        <f t="shared" si="11"/>
        <v>-4.3999999999999999E-5</v>
      </c>
      <c r="I242" s="112">
        <v>7.3999999999999996E-2</v>
      </c>
      <c r="J242" s="85">
        <f t="shared" si="10"/>
        <v>7.3999999999999996E-5</v>
      </c>
      <c r="K242" s="21"/>
      <c r="L242" s="74"/>
      <c r="M242" s="84"/>
    </row>
    <row r="243" spans="1:13" ht="23.25" hidden="1" x14ac:dyDescent="0.25">
      <c r="A243" s="45" t="s">
        <v>626</v>
      </c>
      <c r="B243" s="26" t="s">
        <v>504</v>
      </c>
      <c r="C243" s="27" t="s">
        <v>205</v>
      </c>
      <c r="D243" s="9">
        <v>7</v>
      </c>
      <c r="E243" s="69">
        <v>0</v>
      </c>
      <c r="F243" s="61">
        <v>8.7000000000000001E-5</v>
      </c>
      <c r="G243" s="61">
        <f t="shared" si="11"/>
        <v>-8.7000000000000001E-5</v>
      </c>
      <c r="I243" s="112">
        <v>8.6999999999999994E-2</v>
      </c>
      <c r="J243" s="85">
        <f t="shared" si="10"/>
        <v>8.7000000000000001E-5</v>
      </c>
      <c r="K243" s="21"/>
      <c r="L243" s="74"/>
      <c r="M243" s="84"/>
    </row>
    <row r="244" spans="1:13" ht="23.25" hidden="1" x14ac:dyDescent="0.25">
      <c r="A244" s="45" t="s">
        <v>628</v>
      </c>
      <c r="B244" s="26" t="s">
        <v>505</v>
      </c>
      <c r="C244" s="27" t="s">
        <v>601</v>
      </c>
      <c r="D244" s="9">
        <v>6</v>
      </c>
      <c r="E244" s="69">
        <v>0</v>
      </c>
      <c r="F244" s="61">
        <v>1.65E-4</v>
      </c>
      <c r="G244" s="61">
        <f t="shared" si="11"/>
        <v>-1.65E-4</v>
      </c>
      <c r="I244" s="112">
        <v>0.16500000000000001</v>
      </c>
      <c r="J244" s="85">
        <f t="shared" si="10"/>
        <v>1.65E-4</v>
      </c>
      <c r="K244" s="21"/>
      <c r="L244" s="74"/>
      <c r="M244" s="84"/>
    </row>
    <row r="245" spans="1:13" ht="22.5" hidden="1" x14ac:dyDescent="0.25">
      <c r="A245" s="45" t="s">
        <v>631</v>
      </c>
      <c r="B245" s="26" t="s">
        <v>699</v>
      </c>
      <c r="C245" s="27" t="s">
        <v>690</v>
      </c>
      <c r="D245" s="9">
        <v>6</v>
      </c>
      <c r="E245" s="70">
        <v>2.5000000000000001E-3</v>
      </c>
      <c r="F245" s="61">
        <v>3.2699999999999999E-3</v>
      </c>
      <c r="G245" s="61">
        <f t="shared" si="11"/>
        <v>-7.6999999999999985E-4</v>
      </c>
      <c r="I245" s="112">
        <v>3.27</v>
      </c>
      <c r="J245" s="85">
        <f t="shared" si="10"/>
        <v>3.2699999999999999E-3</v>
      </c>
      <c r="K245" s="21"/>
      <c r="L245" s="74"/>
      <c r="M245" s="84"/>
    </row>
    <row r="246" spans="1:13" hidden="1" x14ac:dyDescent="0.25">
      <c r="A246" s="45" t="s">
        <v>630</v>
      </c>
      <c r="B246" s="26" t="s">
        <v>506</v>
      </c>
      <c r="C246" s="27" t="s">
        <v>208</v>
      </c>
      <c r="D246" s="9">
        <v>5</v>
      </c>
      <c r="E246" s="70">
        <v>0</v>
      </c>
      <c r="F246" s="61">
        <v>4.2999999999999999E-4</v>
      </c>
      <c r="G246" s="61">
        <f t="shared" si="11"/>
        <v>-4.2999999999999999E-4</v>
      </c>
      <c r="I246" s="112">
        <v>0.43</v>
      </c>
      <c r="J246" s="85">
        <f t="shared" si="10"/>
        <v>4.2999999999999999E-4</v>
      </c>
      <c r="K246" s="21"/>
      <c r="L246" s="74"/>
      <c r="M246" s="84"/>
    </row>
    <row r="247" spans="1:13" hidden="1" x14ac:dyDescent="0.25">
      <c r="A247" s="45" t="s">
        <v>627</v>
      </c>
      <c r="B247" s="26" t="s">
        <v>507</v>
      </c>
      <c r="C247" s="27" t="s">
        <v>602</v>
      </c>
      <c r="D247" s="9">
        <v>7</v>
      </c>
      <c r="E247" s="69">
        <v>0</v>
      </c>
      <c r="F247" s="61">
        <v>1.7999999999999997E-5</v>
      </c>
      <c r="G247" s="61">
        <f t="shared" si="11"/>
        <v>-1.7999999999999997E-5</v>
      </c>
      <c r="I247" s="112">
        <v>1.7999999999999999E-2</v>
      </c>
      <c r="J247" s="85">
        <f t="shared" si="10"/>
        <v>1.7999999999999997E-5</v>
      </c>
      <c r="K247" s="21"/>
      <c r="L247" s="74"/>
      <c r="M247" s="84"/>
    </row>
    <row r="248" spans="1:13" hidden="1" x14ac:dyDescent="0.25">
      <c r="A248" s="45" t="s">
        <v>626</v>
      </c>
      <c r="B248" s="26" t="s">
        <v>508</v>
      </c>
      <c r="C248" s="27" t="s">
        <v>603</v>
      </c>
      <c r="D248" s="9">
        <v>6</v>
      </c>
      <c r="E248" s="69">
        <v>0</v>
      </c>
      <c r="F248" s="61">
        <v>1.552E-3</v>
      </c>
      <c r="G248" s="61">
        <f t="shared" si="11"/>
        <v>-1.552E-3</v>
      </c>
      <c r="I248" s="112">
        <v>1.552</v>
      </c>
      <c r="J248" s="85">
        <f t="shared" si="10"/>
        <v>1.552E-3</v>
      </c>
      <c r="K248" s="21"/>
      <c r="L248" s="74"/>
      <c r="M248" s="84"/>
    </row>
    <row r="249" spans="1:13" ht="23.25" hidden="1" x14ac:dyDescent="0.25">
      <c r="A249" s="45" t="s">
        <v>628</v>
      </c>
      <c r="B249" s="26" t="s">
        <v>212</v>
      </c>
      <c r="C249" s="27" t="s">
        <v>221</v>
      </c>
      <c r="D249" s="9">
        <v>6</v>
      </c>
      <c r="E249" s="69">
        <v>0</v>
      </c>
      <c r="F249" s="61">
        <v>6.820000000000001E-4</v>
      </c>
      <c r="G249" s="61">
        <f t="shared" si="11"/>
        <v>-6.820000000000001E-4</v>
      </c>
      <c r="I249" s="112">
        <v>0.68200000000000005</v>
      </c>
      <c r="J249" s="85">
        <f t="shared" si="10"/>
        <v>6.820000000000001E-4</v>
      </c>
      <c r="K249" s="21"/>
      <c r="L249" s="74"/>
      <c r="M249" s="84"/>
    </row>
    <row r="250" spans="1:13" hidden="1" x14ac:dyDescent="0.25">
      <c r="A250" s="45" t="s">
        <v>626</v>
      </c>
      <c r="B250" s="26" t="s">
        <v>509</v>
      </c>
      <c r="C250" s="27" t="s">
        <v>604</v>
      </c>
      <c r="D250" s="9">
        <v>5</v>
      </c>
      <c r="E250" s="69">
        <v>5.5000000000000003E-4</v>
      </c>
      <c r="F250" s="61">
        <v>3.1050000000000001E-3</v>
      </c>
      <c r="G250" s="61">
        <f t="shared" si="11"/>
        <v>-2.555E-3</v>
      </c>
      <c r="I250" s="114">
        <v>3.105</v>
      </c>
      <c r="J250" s="85">
        <f t="shared" si="10"/>
        <v>3.1050000000000001E-3</v>
      </c>
      <c r="K250" s="21"/>
      <c r="L250" s="74"/>
      <c r="M250" s="84"/>
    </row>
    <row r="251" spans="1:13" hidden="1" x14ac:dyDescent="0.25">
      <c r="A251" s="45" t="s">
        <v>626</v>
      </c>
      <c r="B251" s="26" t="s">
        <v>510</v>
      </c>
      <c r="C251" s="27" t="s">
        <v>605</v>
      </c>
      <c r="D251" s="9">
        <v>6</v>
      </c>
      <c r="E251" s="69">
        <v>5.9999999999999995E-4</v>
      </c>
      <c r="F251" s="61">
        <v>7.9600000000000005E-4</v>
      </c>
      <c r="G251" s="61">
        <f t="shared" si="11"/>
        <v>-1.960000000000001E-4</v>
      </c>
      <c r="I251" s="112">
        <v>0.79600000000000004</v>
      </c>
      <c r="J251" s="85">
        <f t="shared" si="10"/>
        <v>7.9600000000000005E-4</v>
      </c>
      <c r="K251" s="21"/>
      <c r="L251" s="74"/>
      <c r="M251" s="84"/>
    </row>
    <row r="252" spans="1:13" ht="22.5" hidden="1" x14ac:dyDescent="0.25">
      <c r="A252" s="47" t="s">
        <v>620</v>
      </c>
      <c r="B252" s="141" t="s">
        <v>162</v>
      </c>
      <c r="C252" s="142" t="s">
        <v>180</v>
      </c>
      <c r="D252" s="9">
        <v>6</v>
      </c>
      <c r="E252" s="69">
        <v>0</v>
      </c>
      <c r="F252" s="61">
        <v>4.8200000000000001E-4</v>
      </c>
      <c r="G252" s="61">
        <f t="shared" si="11"/>
        <v>-4.8200000000000001E-4</v>
      </c>
      <c r="I252" s="112">
        <v>0.48199999999999998</v>
      </c>
      <c r="J252" s="85">
        <f t="shared" si="10"/>
        <v>4.8200000000000001E-4</v>
      </c>
      <c r="K252" s="21"/>
      <c r="L252" s="74"/>
      <c r="M252" s="93"/>
    </row>
    <row r="253" spans="1:13" ht="22.5" x14ac:dyDescent="0.25">
      <c r="A253" s="45" t="s">
        <v>621</v>
      </c>
      <c r="B253" s="26" t="s">
        <v>511</v>
      </c>
      <c r="C253" s="27" t="s">
        <v>606</v>
      </c>
      <c r="D253" s="9">
        <v>8</v>
      </c>
      <c r="E253" s="69">
        <v>2E-3</v>
      </c>
      <c r="F253" s="61">
        <v>8.8100000000000006E-4</v>
      </c>
      <c r="G253" s="61">
        <f t="shared" si="11"/>
        <v>1.119E-3</v>
      </c>
      <c r="I253" s="112">
        <v>0.88100000000000001</v>
      </c>
      <c r="J253" s="85">
        <f t="shared" si="10"/>
        <v>8.8100000000000006E-4</v>
      </c>
      <c r="K253" s="21"/>
      <c r="L253" s="74"/>
      <c r="M253" s="84"/>
    </row>
    <row r="254" spans="1:13" hidden="1" x14ac:dyDescent="0.25">
      <c r="A254" s="45" t="s">
        <v>621</v>
      </c>
      <c r="B254" s="26" t="s">
        <v>171</v>
      </c>
      <c r="C254" s="27" t="s">
        <v>202</v>
      </c>
      <c r="D254" s="9">
        <v>6</v>
      </c>
      <c r="E254" s="69">
        <v>4.0000000000000001E-3</v>
      </c>
      <c r="F254" s="61">
        <v>7.1999999999999988E-5</v>
      </c>
      <c r="G254" s="61">
        <f t="shared" si="11"/>
        <v>3.9280000000000001E-3</v>
      </c>
      <c r="I254" s="112">
        <v>7.1999999999999995E-2</v>
      </c>
      <c r="J254" s="85">
        <f t="shared" si="10"/>
        <v>7.1999999999999988E-5</v>
      </c>
      <c r="K254" s="21"/>
      <c r="L254" s="74"/>
      <c r="M254" s="84"/>
    </row>
    <row r="255" spans="1:13" hidden="1" x14ac:dyDescent="0.25">
      <c r="A255" s="45" t="s">
        <v>621</v>
      </c>
      <c r="B255" s="26" t="s">
        <v>512</v>
      </c>
      <c r="C255" s="27" t="s">
        <v>607</v>
      </c>
      <c r="D255" s="9">
        <v>6</v>
      </c>
      <c r="E255" s="70">
        <v>3.8999999999999998E-3</v>
      </c>
      <c r="F255" s="61">
        <v>2.2530000000000002E-3</v>
      </c>
      <c r="G255" s="61">
        <f t="shared" si="11"/>
        <v>1.6469999999999996E-3</v>
      </c>
      <c r="I255" s="112">
        <v>2.2530000000000001</v>
      </c>
      <c r="J255" s="85">
        <f t="shared" si="10"/>
        <v>2.2530000000000002E-3</v>
      </c>
      <c r="K255" s="21"/>
      <c r="L255" s="74"/>
      <c r="M255" s="83"/>
    </row>
    <row r="256" spans="1:13" hidden="1" x14ac:dyDescent="0.25">
      <c r="A256" s="45" t="s">
        <v>624</v>
      </c>
      <c r="B256" s="143" t="s">
        <v>513</v>
      </c>
      <c r="C256" s="27" t="s">
        <v>29</v>
      </c>
      <c r="D256" s="9">
        <v>7</v>
      </c>
      <c r="E256" s="70">
        <v>2.0000000000000001E-4</v>
      </c>
      <c r="F256" s="61">
        <v>1.9000000000000001E-5</v>
      </c>
      <c r="G256" s="61">
        <f t="shared" si="11"/>
        <v>1.8100000000000001E-4</v>
      </c>
      <c r="I256" s="112">
        <v>1.9E-2</v>
      </c>
      <c r="J256" s="85">
        <f t="shared" si="10"/>
        <v>1.9000000000000001E-5</v>
      </c>
      <c r="K256" s="21"/>
      <c r="L256" s="74"/>
      <c r="M256" s="83"/>
    </row>
    <row r="257" spans="1:14" ht="22.5" hidden="1" x14ac:dyDescent="0.25">
      <c r="A257" s="45" t="s">
        <v>624</v>
      </c>
      <c r="B257" s="143" t="s">
        <v>514</v>
      </c>
      <c r="C257" s="27" t="s">
        <v>194</v>
      </c>
      <c r="D257" s="9">
        <v>7</v>
      </c>
      <c r="E257" s="69">
        <v>2.9999999999999997E-4</v>
      </c>
      <c r="F257" s="61">
        <v>1.26E-4</v>
      </c>
      <c r="G257" s="61">
        <f t="shared" si="11"/>
        <v>1.7399999999999997E-4</v>
      </c>
      <c r="I257" s="114">
        <v>0.126</v>
      </c>
      <c r="J257" s="85">
        <f t="shared" si="10"/>
        <v>1.26E-4</v>
      </c>
      <c r="K257" s="21"/>
      <c r="L257" s="74"/>
      <c r="M257" s="84"/>
    </row>
    <row r="258" spans="1:14" hidden="1" x14ac:dyDescent="0.25">
      <c r="A258" s="45" t="s">
        <v>621</v>
      </c>
      <c r="B258" s="26" t="s">
        <v>515</v>
      </c>
      <c r="C258" s="27" t="s">
        <v>608</v>
      </c>
      <c r="D258" s="9">
        <v>6</v>
      </c>
      <c r="E258" s="69">
        <v>3.5000000000000001E-3</v>
      </c>
      <c r="F258" s="61">
        <v>1.297E-3</v>
      </c>
      <c r="G258" s="61">
        <f t="shared" si="11"/>
        <v>2.2030000000000001E-3</v>
      </c>
      <c r="I258" s="112">
        <v>1.2969999999999999</v>
      </c>
      <c r="J258" s="85">
        <f t="shared" si="10"/>
        <v>1.297E-3</v>
      </c>
      <c r="K258" s="21"/>
      <c r="L258" s="74"/>
      <c r="M258" s="84"/>
    </row>
    <row r="259" spans="1:14" hidden="1" x14ac:dyDescent="0.25">
      <c r="A259" s="45" t="s">
        <v>624</v>
      </c>
      <c r="B259" s="26" t="s">
        <v>516</v>
      </c>
      <c r="C259" s="27" t="s">
        <v>34</v>
      </c>
      <c r="D259" s="9">
        <v>6</v>
      </c>
      <c r="E259" s="69">
        <v>3.0000000000000001E-3</v>
      </c>
      <c r="F259" s="61">
        <v>1.9750000000000002E-3</v>
      </c>
      <c r="G259" s="61">
        <f t="shared" si="11"/>
        <v>1.0249999999999999E-3</v>
      </c>
      <c r="I259" s="112">
        <v>1.9750000000000001</v>
      </c>
      <c r="J259" s="85">
        <f t="shared" si="10"/>
        <v>1.9750000000000002E-3</v>
      </c>
      <c r="K259" s="21"/>
      <c r="L259" s="74"/>
      <c r="M259" s="84"/>
    </row>
    <row r="260" spans="1:14" hidden="1" x14ac:dyDescent="0.25">
      <c r="A260" s="45" t="s">
        <v>624</v>
      </c>
      <c r="B260" s="26" t="s">
        <v>517</v>
      </c>
      <c r="C260" s="27" t="s">
        <v>28</v>
      </c>
      <c r="D260" s="9">
        <v>6</v>
      </c>
      <c r="E260" s="69">
        <v>1E-4</v>
      </c>
      <c r="F260" s="61">
        <v>2.5900000000000001E-4</v>
      </c>
      <c r="G260" s="61">
        <f t="shared" si="11"/>
        <v>-1.5900000000000002E-4</v>
      </c>
      <c r="I260" s="112">
        <v>0.25900000000000001</v>
      </c>
      <c r="J260" s="85">
        <f t="shared" si="10"/>
        <v>2.5900000000000001E-4</v>
      </c>
      <c r="K260" s="21"/>
      <c r="L260" s="74"/>
      <c r="M260" s="84"/>
    </row>
    <row r="261" spans="1:14" hidden="1" x14ac:dyDescent="0.25">
      <c r="A261" s="45" t="s">
        <v>621</v>
      </c>
      <c r="B261" s="26" t="s">
        <v>518</v>
      </c>
      <c r="C261" s="27" t="s">
        <v>128</v>
      </c>
      <c r="D261" s="9">
        <v>6</v>
      </c>
      <c r="E261" s="69">
        <v>1.1000000000000001E-3</v>
      </c>
      <c r="F261" s="61">
        <v>1.56E-4</v>
      </c>
      <c r="G261" s="61">
        <f t="shared" si="11"/>
        <v>9.4400000000000007E-4</v>
      </c>
      <c r="I261" s="115">
        <v>0.156</v>
      </c>
      <c r="J261" s="85">
        <f t="shared" si="10"/>
        <v>1.56E-4</v>
      </c>
      <c r="K261" s="21"/>
      <c r="L261" s="74"/>
      <c r="M261" s="84"/>
    </row>
    <row r="262" spans="1:14" ht="23.25" hidden="1" x14ac:dyDescent="0.25">
      <c r="A262" s="45" t="s">
        <v>624</v>
      </c>
      <c r="B262" s="26" t="s">
        <v>519</v>
      </c>
      <c r="C262" s="27" t="s">
        <v>185</v>
      </c>
      <c r="D262" s="9">
        <v>6</v>
      </c>
      <c r="E262" s="69">
        <v>5.0000000000000001E-4</v>
      </c>
      <c r="F262" s="61">
        <v>5.8999999999999998E-5</v>
      </c>
      <c r="G262" s="61">
        <f t="shared" si="11"/>
        <v>4.4099999999999999E-4</v>
      </c>
      <c r="I262" s="112">
        <v>5.8999999999999997E-2</v>
      </c>
      <c r="J262" s="85">
        <f t="shared" si="10"/>
        <v>5.8999999999999998E-5</v>
      </c>
      <c r="K262" s="21"/>
      <c r="L262" s="74"/>
      <c r="M262" s="84"/>
    </row>
    <row r="263" spans="1:14" hidden="1" x14ac:dyDescent="0.25">
      <c r="A263" s="45" t="s">
        <v>624</v>
      </c>
      <c r="B263" s="26" t="s">
        <v>35</v>
      </c>
      <c r="C263" s="27" t="s">
        <v>36</v>
      </c>
      <c r="D263" s="9">
        <v>7</v>
      </c>
      <c r="E263" s="69">
        <v>8.0000000000000007E-5</v>
      </c>
      <c r="F263" s="61">
        <v>1.0399999999999999E-4</v>
      </c>
      <c r="G263" s="61">
        <f t="shared" si="11"/>
        <v>-2.3999999999999987E-5</v>
      </c>
      <c r="I263" s="112">
        <v>0.104</v>
      </c>
      <c r="J263" s="85">
        <f t="shared" si="10"/>
        <v>1.0399999999999999E-4</v>
      </c>
      <c r="K263" s="21"/>
      <c r="L263" s="74"/>
      <c r="M263" s="84"/>
      <c r="N263" s="21"/>
    </row>
    <row r="264" spans="1:14" ht="22.5" hidden="1" x14ac:dyDescent="0.25">
      <c r="A264" s="45" t="s">
        <v>620</v>
      </c>
      <c r="B264" s="26" t="s">
        <v>164</v>
      </c>
      <c r="C264" s="27" t="s">
        <v>193</v>
      </c>
      <c r="D264" s="9">
        <v>7</v>
      </c>
      <c r="E264" s="69">
        <v>0</v>
      </c>
      <c r="F264" s="61">
        <v>2.72E-4</v>
      </c>
      <c r="G264" s="61">
        <f t="shared" si="11"/>
        <v>-2.72E-4</v>
      </c>
      <c r="I264" s="118">
        <v>0.27200000000000002</v>
      </c>
      <c r="J264" s="85">
        <f t="shared" si="10"/>
        <v>2.72E-4</v>
      </c>
      <c r="K264" s="21"/>
      <c r="L264" s="74"/>
      <c r="M264" s="84"/>
      <c r="N264" s="21"/>
    </row>
    <row r="265" spans="1:14" ht="23.25" hidden="1" x14ac:dyDescent="0.25">
      <c r="A265" s="45" t="s">
        <v>624</v>
      </c>
      <c r="B265" s="26" t="s">
        <v>674</v>
      </c>
      <c r="C265" s="27" t="s">
        <v>188</v>
      </c>
      <c r="D265" s="9">
        <v>7</v>
      </c>
      <c r="E265" s="70">
        <v>1E-4</v>
      </c>
      <c r="F265" s="61">
        <v>3.5999999999999994E-5</v>
      </c>
      <c r="G265" s="61">
        <f t="shared" si="11"/>
        <v>6.4000000000000011E-5</v>
      </c>
      <c r="I265" s="119">
        <v>3.5999999999999997E-2</v>
      </c>
      <c r="J265" s="85">
        <f t="shared" si="10"/>
        <v>3.5999999999999994E-5</v>
      </c>
      <c r="K265" s="21"/>
      <c r="L265" s="74"/>
      <c r="M265" s="84"/>
      <c r="N265" s="21"/>
    </row>
    <row r="266" spans="1:14" ht="23.25" hidden="1" x14ac:dyDescent="0.25">
      <c r="A266" s="45" t="s">
        <v>624</v>
      </c>
      <c r="B266" s="26" t="s">
        <v>520</v>
      </c>
      <c r="C266" s="27" t="s">
        <v>609</v>
      </c>
      <c r="D266" s="9">
        <v>7</v>
      </c>
      <c r="E266" s="70">
        <v>2.0000000000000001E-4</v>
      </c>
      <c r="F266" s="61">
        <v>4.6999999999999997E-5</v>
      </c>
      <c r="G266" s="61">
        <f t="shared" si="11"/>
        <v>1.5300000000000001E-4</v>
      </c>
      <c r="I266" s="119">
        <v>4.7E-2</v>
      </c>
      <c r="J266" s="85">
        <f t="shared" si="10"/>
        <v>4.6999999999999997E-5</v>
      </c>
      <c r="K266" s="21"/>
      <c r="L266" s="74"/>
      <c r="M266" s="84"/>
    </row>
    <row r="267" spans="1:14" ht="23.25" hidden="1" x14ac:dyDescent="0.25">
      <c r="A267" s="45" t="s">
        <v>624</v>
      </c>
      <c r="B267" s="26" t="s">
        <v>521</v>
      </c>
      <c r="C267" s="27" t="s">
        <v>610</v>
      </c>
      <c r="D267" s="9">
        <v>7</v>
      </c>
      <c r="E267" s="69">
        <v>1E-4</v>
      </c>
      <c r="F267" s="61">
        <v>3.9999999999999998E-6</v>
      </c>
      <c r="G267" s="61">
        <f t="shared" si="11"/>
        <v>9.6000000000000002E-5</v>
      </c>
      <c r="I267" s="112">
        <v>4.0000000000000001E-3</v>
      </c>
      <c r="J267" s="85">
        <f t="shared" si="10"/>
        <v>3.9999999999999998E-6</v>
      </c>
      <c r="K267" s="21"/>
      <c r="L267" s="74"/>
      <c r="M267" s="84"/>
    </row>
    <row r="268" spans="1:14" ht="33.75" x14ac:dyDescent="0.25">
      <c r="A268" s="45" t="s">
        <v>620</v>
      </c>
      <c r="B268" s="26" t="s">
        <v>522</v>
      </c>
      <c r="C268" s="27" t="s">
        <v>68</v>
      </c>
      <c r="D268" s="9">
        <v>8</v>
      </c>
      <c r="E268" s="69">
        <v>0</v>
      </c>
      <c r="F268" s="61">
        <v>1.5099999999999998E-4</v>
      </c>
      <c r="G268" s="61">
        <f t="shared" si="11"/>
        <v>-1.5099999999999998E-4</v>
      </c>
      <c r="I268" s="113">
        <v>0.151</v>
      </c>
      <c r="J268" s="85">
        <f t="shared" si="10"/>
        <v>1.5099999999999998E-4</v>
      </c>
      <c r="K268" s="21"/>
      <c r="L268" s="74"/>
      <c r="M268" s="84"/>
    </row>
    <row r="269" spans="1:14" ht="33.75" hidden="1" x14ac:dyDescent="0.25">
      <c r="A269" s="45" t="s">
        <v>620</v>
      </c>
      <c r="B269" s="26" t="s">
        <v>523</v>
      </c>
      <c r="C269" s="27" t="s">
        <v>611</v>
      </c>
      <c r="D269" s="9">
        <v>7</v>
      </c>
      <c r="E269" s="69">
        <v>0</v>
      </c>
      <c r="F269" s="61">
        <v>1.83E-4</v>
      </c>
      <c r="G269" s="61">
        <f t="shared" si="11"/>
        <v>-1.83E-4</v>
      </c>
      <c r="I269" s="113">
        <v>0.183</v>
      </c>
      <c r="J269" s="85">
        <f t="shared" si="10"/>
        <v>1.83E-4</v>
      </c>
      <c r="K269" s="21"/>
      <c r="L269" s="74"/>
      <c r="M269" s="84"/>
    </row>
    <row r="270" spans="1:14" ht="33.75" hidden="1" x14ac:dyDescent="0.25">
      <c r="A270" s="45" t="s">
        <v>620</v>
      </c>
      <c r="B270" s="26" t="s">
        <v>524</v>
      </c>
      <c r="C270" s="27" t="s">
        <v>611</v>
      </c>
      <c r="D270" s="9">
        <v>7</v>
      </c>
      <c r="E270" s="69">
        <v>0</v>
      </c>
      <c r="F270" s="61">
        <v>1.9800000000000002E-4</v>
      </c>
      <c r="G270" s="61">
        <f t="shared" si="11"/>
        <v>-1.9800000000000002E-4</v>
      </c>
      <c r="I270" s="113">
        <v>0.19800000000000001</v>
      </c>
      <c r="J270" s="85">
        <f t="shared" ref="J270:J294" si="12">I270/1000</f>
        <v>1.9800000000000002E-4</v>
      </c>
      <c r="K270" s="21"/>
      <c r="L270" s="74"/>
      <c r="M270" s="83"/>
    </row>
    <row r="271" spans="1:14" ht="23.25" hidden="1" x14ac:dyDescent="0.25">
      <c r="A271" s="45" t="s">
        <v>624</v>
      </c>
      <c r="B271" s="26" t="s">
        <v>31</v>
      </c>
      <c r="C271" s="27" t="s">
        <v>612</v>
      </c>
      <c r="D271" s="9">
        <v>7</v>
      </c>
      <c r="E271" s="69">
        <v>0</v>
      </c>
      <c r="F271" s="61">
        <v>3.1000000000000001E-5</v>
      </c>
      <c r="G271" s="61">
        <f t="shared" si="11"/>
        <v>-3.1000000000000001E-5</v>
      </c>
      <c r="I271" s="115">
        <v>3.1E-2</v>
      </c>
      <c r="J271" s="85">
        <f t="shared" si="12"/>
        <v>3.1000000000000001E-5</v>
      </c>
      <c r="K271" s="21"/>
      <c r="L271" s="74"/>
      <c r="M271" s="83"/>
      <c r="N271" s="21"/>
    </row>
    <row r="272" spans="1:14" ht="23.25" hidden="1" x14ac:dyDescent="0.25">
      <c r="A272" s="45" t="s">
        <v>624</v>
      </c>
      <c r="B272" s="26" t="s">
        <v>525</v>
      </c>
      <c r="C272" s="27" t="s">
        <v>30</v>
      </c>
      <c r="D272" s="9">
        <v>7</v>
      </c>
      <c r="E272" s="69">
        <v>0</v>
      </c>
      <c r="F272" s="61">
        <v>1.5699999999999999E-4</v>
      </c>
      <c r="G272" s="61">
        <f t="shared" ref="G272:G294" si="13">E272-F272</f>
        <v>-1.5699999999999999E-4</v>
      </c>
      <c r="I272" s="89">
        <v>0.157</v>
      </c>
      <c r="J272" s="85">
        <f t="shared" si="12"/>
        <v>1.5699999999999999E-4</v>
      </c>
      <c r="K272" s="21"/>
      <c r="L272" s="74"/>
      <c r="M272" s="83"/>
      <c r="N272" s="21"/>
    </row>
    <row r="273" spans="1:14" ht="22.5" hidden="1" x14ac:dyDescent="0.25">
      <c r="A273" s="45" t="s">
        <v>621</v>
      </c>
      <c r="B273" s="26" t="s">
        <v>526</v>
      </c>
      <c r="C273" s="27" t="s">
        <v>176</v>
      </c>
      <c r="D273" s="9">
        <v>6</v>
      </c>
      <c r="E273" s="69">
        <v>8.0000000000000004E-4</v>
      </c>
      <c r="F273" s="61">
        <v>9.3400000000000004E-4</v>
      </c>
      <c r="G273" s="61">
        <f t="shared" si="13"/>
        <v>-1.34E-4</v>
      </c>
      <c r="I273" s="113">
        <v>0.93400000000000005</v>
      </c>
      <c r="J273" s="85">
        <f t="shared" si="12"/>
        <v>9.3400000000000004E-4</v>
      </c>
      <c r="K273" s="21"/>
      <c r="L273" s="74"/>
      <c r="M273" s="83"/>
      <c r="N273" s="21"/>
    </row>
    <row r="274" spans="1:14" hidden="1" x14ac:dyDescent="0.25">
      <c r="A274" s="45" t="s">
        <v>620</v>
      </c>
      <c r="B274" s="26" t="s">
        <v>527</v>
      </c>
      <c r="C274" s="27" t="s">
        <v>613</v>
      </c>
      <c r="D274" s="9">
        <v>6</v>
      </c>
      <c r="E274" s="69">
        <v>1E-3</v>
      </c>
      <c r="F274" s="61">
        <v>9.1979999999999996E-3</v>
      </c>
      <c r="G274" s="61">
        <f t="shared" si="13"/>
        <v>-8.1980000000000004E-3</v>
      </c>
      <c r="I274" s="113">
        <v>9.1980000000000004</v>
      </c>
      <c r="J274" s="85">
        <f t="shared" si="12"/>
        <v>9.1979999999999996E-3</v>
      </c>
      <c r="K274" s="21"/>
      <c r="L274" s="74"/>
      <c r="M274" s="84"/>
      <c r="N274" s="21"/>
    </row>
    <row r="275" spans="1:14" ht="23.25" hidden="1" x14ac:dyDescent="0.25">
      <c r="A275" s="45" t="s">
        <v>620</v>
      </c>
      <c r="B275" s="26" t="s">
        <v>528</v>
      </c>
      <c r="C275" s="27" t="s">
        <v>614</v>
      </c>
      <c r="D275" s="9">
        <v>6</v>
      </c>
      <c r="E275" s="70">
        <v>0</v>
      </c>
      <c r="F275" s="61">
        <v>5.1599999999999997E-4</v>
      </c>
      <c r="G275" s="61">
        <f t="shared" si="13"/>
        <v>-5.1599999999999997E-4</v>
      </c>
      <c r="I275" s="113">
        <v>0.51600000000000001</v>
      </c>
      <c r="J275" s="85">
        <f t="shared" si="12"/>
        <v>5.1599999999999997E-4</v>
      </c>
      <c r="K275" s="21"/>
      <c r="L275" s="74"/>
      <c r="M275" s="84"/>
    </row>
    <row r="276" spans="1:14" ht="33.75" hidden="1" x14ac:dyDescent="0.25">
      <c r="A276" s="45" t="s">
        <v>624</v>
      </c>
      <c r="B276" s="26" t="s">
        <v>529</v>
      </c>
      <c r="C276" s="27" t="s">
        <v>615</v>
      </c>
      <c r="D276" s="9">
        <v>6</v>
      </c>
      <c r="E276" s="70">
        <v>1E-3</v>
      </c>
      <c r="F276" s="61">
        <v>3.9500000000000001E-4</v>
      </c>
      <c r="G276" s="61">
        <f t="shared" si="13"/>
        <v>6.0500000000000007E-4</v>
      </c>
      <c r="I276" s="113">
        <v>0.39500000000000002</v>
      </c>
      <c r="J276" s="85">
        <f t="shared" si="12"/>
        <v>3.9500000000000001E-4</v>
      </c>
      <c r="K276" s="21"/>
      <c r="L276" s="74"/>
      <c r="M276" s="84"/>
    </row>
    <row r="277" spans="1:14" hidden="1" x14ac:dyDescent="0.25">
      <c r="A277" s="45" t="s">
        <v>621</v>
      </c>
      <c r="B277" s="26" t="s">
        <v>530</v>
      </c>
      <c r="C277" s="27" t="s">
        <v>201</v>
      </c>
      <c r="D277" s="9">
        <v>6</v>
      </c>
      <c r="E277" s="69">
        <v>0</v>
      </c>
      <c r="F277" s="61">
        <v>2.2100000000000001E-4</v>
      </c>
      <c r="G277" s="61">
        <f t="shared" si="13"/>
        <v>-2.2100000000000001E-4</v>
      </c>
      <c r="I277" s="117">
        <v>0.221</v>
      </c>
      <c r="J277" s="85">
        <f t="shared" si="12"/>
        <v>2.2100000000000001E-4</v>
      </c>
      <c r="K277" s="21"/>
      <c r="L277" s="74"/>
      <c r="M277" s="84"/>
      <c r="N277" s="21"/>
    </row>
    <row r="278" spans="1:14" ht="23.25" hidden="1" x14ac:dyDescent="0.25">
      <c r="A278" s="45" t="s">
        <v>624</v>
      </c>
      <c r="B278" s="26" t="s">
        <v>531</v>
      </c>
      <c r="C278" s="27" t="s">
        <v>203</v>
      </c>
      <c r="D278" s="9">
        <v>7</v>
      </c>
      <c r="E278" s="69">
        <v>1E-3</v>
      </c>
      <c r="F278" s="61">
        <v>1.9700000000000002E-4</v>
      </c>
      <c r="G278" s="61">
        <f t="shared" si="13"/>
        <v>8.03E-4</v>
      </c>
      <c r="I278" s="113">
        <v>0.19700000000000001</v>
      </c>
      <c r="J278" s="85">
        <f t="shared" si="12"/>
        <v>1.9700000000000002E-4</v>
      </c>
      <c r="K278" s="21"/>
      <c r="L278" s="74"/>
      <c r="M278" s="84"/>
      <c r="N278" s="21"/>
    </row>
    <row r="279" spans="1:14" ht="23.25" hidden="1" x14ac:dyDescent="0.25">
      <c r="A279" s="45" t="s">
        <v>624</v>
      </c>
      <c r="B279" s="26" t="s">
        <v>675</v>
      </c>
      <c r="C279" s="27" t="s">
        <v>683</v>
      </c>
      <c r="D279" s="9">
        <v>0</v>
      </c>
      <c r="E279" s="69">
        <v>1.4999999999999999E-4</v>
      </c>
      <c r="F279" s="61">
        <v>1.3700000000000002E-4</v>
      </c>
      <c r="G279" s="61">
        <f t="shared" si="13"/>
        <v>1.2999999999999964E-5</v>
      </c>
      <c r="I279" s="113">
        <v>0.13700000000000001</v>
      </c>
      <c r="J279" s="85">
        <f t="shared" si="12"/>
        <v>1.3700000000000002E-4</v>
      </c>
      <c r="K279" s="21"/>
      <c r="L279" s="74"/>
      <c r="M279" s="84"/>
    </row>
    <row r="280" spans="1:14" ht="22.5" hidden="1" x14ac:dyDescent="0.25">
      <c r="A280" s="45" t="s">
        <v>621</v>
      </c>
      <c r="B280" s="26" t="s">
        <v>532</v>
      </c>
      <c r="C280" s="27" t="s">
        <v>178</v>
      </c>
      <c r="D280" s="9">
        <v>6</v>
      </c>
      <c r="E280" s="69">
        <v>0</v>
      </c>
      <c r="F280" s="61">
        <v>8.9000000000000006E-4</v>
      </c>
      <c r="G280" s="61">
        <f t="shared" si="13"/>
        <v>-8.9000000000000006E-4</v>
      </c>
      <c r="I280" s="113">
        <v>0.89</v>
      </c>
      <c r="J280" s="85">
        <f t="shared" si="12"/>
        <v>8.9000000000000006E-4</v>
      </c>
      <c r="K280" s="21"/>
      <c r="L280" s="74"/>
      <c r="M280" s="84"/>
      <c r="N280" s="21"/>
    </row>
    <row r="281" spans="1:14" ht="23.25" hidden="1" x14ac:dyDescent="0.25">
      <c r="A281" s="45" t="s">
        <v>620</v>
      </c>
      <c r="B281" s="26" t="s">
        <v>533</v>
      </c>
      <c r="C281" s="27" t="s">
        <v>86</v>
      </c>
      <c r="D281" s="9">
        <v>6</v>
      </c>
      <c r="E281" s="69">
        <v>8.9999999999999998E-4</v>
      </c>
      <c r="F281" s="61">
        <v>2.0000000000000002E-5</v>
      </c>
      <c r="G281" s="61">
        <f t="shared" si="13"/>
        <v>8.7999999999999992E-4</v>
      </c>
      <c r="I281" s="113">
        <v>0.02</v>
      </c>
      <c r="J281" s="85">
        <f t="shared" si="12"/>
        <v>2.0000000000000002E-5</v>
      </c>
      <c r="K281" s="21"/>
      <c r="L281" s="74"/>
      <c r="M281" s="92"/>
      <c r="N281" s="21"/>
    </row>
    <row r="282" spans="1:14" ht="22.5" x14ac:dyDescent="0.25">
      <c r="A282" s="45" t="s">
        <v>621</v>
      </c>
      <c r="B282" s="26" t="s">
        <v>534</v>
      </c>
      <c r="C282" s="27" t="s">
        <v>616</v>
      </c>
      <c r="D282" s="9">
        <v>8</v>
      </c>
      <c r="E282" s="69">
        <v>1.6000000000000001E-3</v>
      </c>
      <c r="F282" s="61">
        <v>5.3800000000000007E-4</v>
      </c>
      <c r="G282" s="61">
        <f t="shared" si="13"/>
        <v>1.062E-3</v>
      </c>
      <c r="I282" s="113">
        <v>0.53800000000000003</v>
      </c>
      <c r="J282" s="85">
        <f t="shared" si="12"/>
        <v>5.3800000000000007E-4</v>
      </c>
      <c r="K282" s="21"/>
      <c r="L282" s="74"/>
      <c r="M282" s="84"/>
    </row>
    <row r="283" spans="1:14" hidden="1" x14ac:dyDescent="0.25">
      <c r="A283" s="45" t="s">
        <v>621</v>
      </c>
      <c r="B283" s="26" t="s">
        <v>535</v>
      </c>
      <c r="C283" s="27" t="s">
        <v>127</v>
      </c>
      <c r="D283" s="9">
        <v>6</v>
      </c>
      <c r="E283" s="69">
        <v>0</v>
      </c>
      <c r="F283" s="61">
        <v>3.9100000000000002E-4</v>
      </c>
      <c r="G283" s="61">
        <f t="shared" si="13"/>
        <v>-3.9100000000000002E-4</v>
      </c>
      <c r="I283" s="113">
        <v>0.39100000000000001</v>
      </c>
      <c r="J283" s="85">
        <f t="shared" si="12"/>
        <v>3.9100000000000002E-4</v>
      </c>
      <c r="K283" s="21"/>
      <c r="L283" s="74"/>
      <c r="M283" s="84"/>
    </row>
    <row r="284" spans="1:14" x14ac:dyDescent="0.25">
      <c r="A284" s="45" t="s">
        <v>625</v>
      </c>
      <c r="B284" s="26" t="s">
        <v>21</v>
      </c>
      <c r="C284" s="27" t="s">
        <v>617</v>
      </c>
      <c r="D284" s="9">
        <v>8</v>
      </c>
      <c r="E284" s="69">
        <v>1.4E-3</v>
      </c>
      <c r="F284" s="61">
        <v>3.1500000000000001E-4</v>
      </c>
      <c r="G284" s="61">
        <f t="shared" si="13"/>
        <v>1.085E-3</v>
      </c>
      <c r="I284" s="117">
        <v>0.315</v>
      </c>
      <c r="J284" s="85">
        <f t="shared" si="12"/>
        <v>3.1500000000000001E-4</v>
      </c>
      <c r="K284" s="21"/>
      <c r="L284" s="74"/>
      <c r="M284" s="84"/>
    </row>
    <row r="285" spans="1:14" hidden="1" x14ac:dyDescent="0.25">
      <c r="A285" s="45" t="s">
        <v>621</v>
      </c>
      <c r="B285" s="26" t="s">
        <v>142</v>
      </c>
      <c r="C285" s="27" t="s">
        <v>143</v>
      </c>
      <c r="D285" s="9">
        <v>7</v>
      </c>
      <c r="E285" s="70">
        <v>1.4000000000000001E-4</v>
      </c>
      <c r="F285" s="61">
        <v>1.08E-4</v>
      </c>
      <c r="G285" s="61">
        <f t="shared" si="13"/>
        <v>3.2000000000000019E-5</v>
      </c>
      <c r="I285" s="113">
        <v>0.108</v>
      </c>
      <c r="J285" s="85">
        <f t="shared" si="12"/>
        <v>1.08E-4</v>
      </c>
      <c r="K285" s="21"/>
      <c r="L285" s="74"/>
      <c r="M285" s="84"/>
    </row>
    <row r="286" spans="1:14" hidden="1" x14ac:dyDescent="0.25">
      <c r="A286" s="45" t="s">
        <v>624</v>
      </c>
      <c r="B286" s="26" t="s">
        <v>213</v>
      </c>
      <c r="C286" s="27" t="s">
        <v>222</v>
      </c>
      <c r="D286" s="9">
        <v>7</v>
      </c>
      <c r="E286" s="70">
        <v>2.0000000000000001E-4</v>
      </c>
      <c r="F286" s="61">
        <v>2.2800000000000001E-4</v>
      </c>
      <c r="G286" s="61">
        <f t="shared" si="13"/>
        <v>-2.8000000000000003E-5</v>
      </c>
      <c r="I286" s="113">
        <v>0.22800000000000001</v>
      </c>
      <c r="J286" s="85">
        <f t="shared" si="12"/>
        <v>2.2800000000000001E-4</v>
      </c>
      <c r="K286" s="21"/>
      <c r="L286" s="74"/>
      <c r="M286" s="84"/>
    </row>
    <row r="287" spans="1:14" ht="23.25" x14ac:dyDescent="0.25">
      <c r="A287" s="45" t="s">
        <v>624</v>
      </c>
      <c r="B287" s="26" t="s">
        <v>216</v>
      </c>
      <c r="C287" s="27" t="s">
        <v>224</v>
      </c>
      <c r="D287" s="9">
        <v>8</v>
      </c>
      <c r="E287" s="69">
        <v>5.0000000000000001E-4</v>
      </c>
      <c r="F287" s="61">
        <v>2.3699999999999999E-4</v>
      </c>
      <c r="G287" s="61">
        <f t="shared" si="13"/>
        <v>2.63E-4</v>
      </c>
      <c r="I287" s="113">
        <v>0.23699999999999999</v>
      </c>
      <c r="J287" s="85">
        <f t="shared" si="12"/>
        <v>2.3699999999999999E-4</v>
      </c>
      <c r="K287" s="21"/>
      <c r="L287" s="74"/>
      <c r="M287" s="84"/>
    </row>
    <row r="288" spans="1:14" ht="23.25" hidden="1" x14ac:dyDescent="0.25">
      <c r="A288" s="45" t="s">
        <v>624</v>
      </c>
      <c r="B288" s="26" t="s">
        <v>217</v>
      </c>
      <c r="C288" s="27" t="s">
        <v>225</v>
      </c>
      <c r="D288" s="9">
        <v>6</v>
      </c>
      <c r="E288" s="69">
        <v>2E-3</v>
      </c>
      <c r="F288" s="61">
        <v>1.2E-5</v>
      </c>
      <c r="G288" s="61">
        <f t="shared" si="13"/>
        <v>1.9880000000000002E-3</v>
      </c>
      <c r="I288" s="113">
        <v>1.2E-2</v>
      </c>
      <c r="J288" s="85">
        <f t="shared" si="12"/>
        <v>1.2E-5</v>
      </c>
      <c r="K288" s="21"/>
      <c r="L288" s="74"/>
      <c r="M288" s="84"/>
    </row>
    <row r="289" spans="1:14" ht="23.25" hidden="1" x14ac:dyDescent="0.25">
      <c r="A289" s="45" t="s">
        <v>624</v>
      </c>
      <c r="B289" s="26" t="s">
        <v>536</v>
      </c>
      <c r="C289" s="27" t="s">
        <v>251</v>
      </c>
      <c r="D289" s="9">
        <v>7</v>
      </c>
      <c r="E289" s="69">
        <v>2.0000000000000001E-4</v>
      </c>
      <c r="F289" s="61">
        <v>1.4299999999999998E-4</v>
      </c>
      <c r="G289" s="61">
        <f t="shared" si="13"/>
        <v>5.700000000000003E-5</v>
      </c>
      <c r="I289" s="113">
        <v>0.14299999999999999</v>
      </c>
      <c r="J289" s="85">
        <f t="shared" si="12"/>
        <v>1.4299999999999998E-4</v>
      </c>
      <c r="K289" s="21"/>
      <c r="L289" s="74"/>
      <c r="M289" s="84"/>
    </row>
    <row r="290" spans="1:14" ht="23.25" hidden="1" x14ac:dyDescent="0.25">
      <c r="A290" s="45" t="s">
        <v>625</v>
      </c>
      <c r="B290" s="26" t="s">
        <v>245</v>
      </c>
      <c r="C290" s="27" t="s">
        <v>249</v>
      </c>
      <c r="D290" s="9">
        <v>6</v>
      </c>
      <c r="E290" s="69">
        <v>0</v>
      </c>
      <c r="F290" s="61">
        <v>3.5399999999999999E-4</v>
      </c>
      <c r="G290" s="61">
        <f t="shared" si="13"/>
        <v>-3.5399999999999999E-4</v>
      </c>
      <c r="I290" s="116">
        <v>0.35399999999999998</v>
      </c>
      <c r="J290" s="85">
        <f t="shared" si="12"/>
        <v>3.5399999999999999E-4</v>
      </c>
      <c r="K290" s="21"/>
      <c r="L290" s="74"/>
      <c r="M290" s="83"/>
    </row>
    <row r="291" spans="1:14" ht="22.5" x14ac:dyDescent="0.25">
      <c r="A291" s="45" t="s">
        <v>620</v>
      </c>
      <c r="B291" s="26" t="s">
        <v>246</v>
      </c>
      <c r="C291" s="27" t="s">
        <v>250</v>
      </c>
      <c r="D291" s="9">
        <v>8</v>
      </c>
      <c r="E291" s="69">
        <v>5.0000000000000001E-4</v>
      </c>
      <c r="F291" s="61">
        <v>2.4899999999999998E-4</v>
      </c>
      <c r="G291" s="61">
        <f t="shared" si="13"/>
        <v>2.5100000000000003E-4</v>
      </c>
      <c r="I291" s="113">
        <v>0.249</v>
      </c>
      <c r="J291" s="85">
        <f t="shared" si="12"/>
        <v>2.4899999999999998E-4</v>
      </c>
      <c r="K291" s="21"/>
      <c r="L291" s="74"/>
      <c r="M291" s="83"/>
    </row>
    <row r="292" spans="1:14" ht="23.25" hidden="1" x14ac:dyDescent="0.25">
      <c r="A292" s="45" t="s">
        <v>625</v>
      </c>
      <c r="B292" s="26" t="s">
        <v>537</v>
      </c>
      <c r="C292" s="27" t="s">
        <v>618</v>
      </c>
      <c r="D292" s="9">
        <v>6</v>
      </c>
      <c r="E292" s="69">
        <v>4.0000000000000001E-3</v>
      </c>
      <c r="F292" s="61">
        <v>1.0899999999999999E-4</v>
      </c>
      <c r="G292" s="61">
        <f t="shared" si="13"/>
        <v>3.8909999999999999E-3</v>
      </c>
      <c r="I292" s="113">
        <v>0.109</v>
      </c>
      <c r="J292" s="85">
        <f t="shared" si="12"/>
        <v>1.0899999999999999E-4</v>
      </c>
      <c r="K292" s="21"/>
      <c r="L292" s="74"/>
      <c r="M292" s="83"/>
      <c r="N292" s="21"/>
    </row>
    <row r="293" spans="1:14" ht="22.5" x14ac:dyDescent="0.25">
      <c r="A293" s="45" t="s">
        <v>621</v>
      </c>
      <c r="B293" s="26" t="s">
        <v>538</v>
      </c>
      <c r="C293" s="27" t="s">
        <v>619</v>
      </c>
      <c r="D293" s="9">
        <v>8</v>
      </c>
      <c r="E293" s="69">
        <v>0</v>
      </c>
      <c r="F293" s="61">
        <v>5.8999999999999992E-4</v>
      </c>
      <c r="G293" s="61">
        <f t="shared" si="13"/>
        <v>-5.8999999999999992E-4</v>
      </c>
      <c r="I293" s="113">
        <v>0.59</v>
      </c>
      <c r="J293" s="85">
        <f t="shared" si="12"/>
        <v>5.8999999999999992E-4</v>
      </c>
      <c r="K293" s="21"/>
      <c r="L293" s="74"/>
      <c r="M293" s="83"/>
      <c r="N293" s="21"/>
    </row>
    <row r="294" spans="1:14" ht="45" hidden="1" x14ac:dyDescent="0.25">
      <c r="A294" s="45" t="s">
        <v>620</v>
      </c>
      <c r="B294" s="26" t="s">
        <v>211</v>
      </c>
      <c r="C294" s="27" t="s">
        <v>92</v>
      </c>
      <c r="D294" s="9">
        <v>6</v>
      </c>
      <c r="E294" s="69">
        <v>0</v>
      </c>
      <c r="F294" s="61">
        <v>7.6000000000000004E-4</v>
      </c>
      <c r="G294" s="61">
        <f t="shared" si="13"/>
        <v>-7.6000000000000004E-4</v>
      </c>
      <c r="I294" s="113">
        <v>0.76</v>
      </c>
      <c r="J294" s="85">
        <f t="shared" si="12"/>
        <v>7.6000000000000004E-4</v>
      </c>
      <c r="K294" s="21"/>
      <c r="L294" s="74"/>
      <c r="M294" s="83"/>
    </row>
    <row r="295" spans="1:14" x14ac:dyDescent="0.25">
      <c r="A295" s="72" t="s">
        <v>154</v>
      </c>
      <c r="C295" s="71"/>
      <c r="D295" s="71"/>
      <c r="E295" s="68">
        <f>SUBTOTAL(9,E13:E294)</f>
        <v>2.2758719999999997</v>
      </c>
      <c r="F295" s="68">
        <f>SUBTOTAL(9,F13:F294)</f>
        <v>2.086595</v>
      </c>
      <c r="G295" s="82">
        <f>SUBTOTAL(9,G13:G294)</f>
        <v>0.189277</v>
      </c>
      <c r="H295" s="21"/>
      <c r="I295" s="21"/>
      <c r="J295" s="21"/>
      <c r="K295" s="21"/>
      <c r="L295" s="21"/>
      <c r="M295" s="21"/>
      <c r="N295" s="21"/>
    </row>
    <row r="296" spans="1:14" x14ac:dyDescent="0.25">
      <c r="H296" s="21"/>
      <c r="I296" s="21"/>
      <c r="J296" s="21"/>
      <c r="K296" s="21"/>
      <c r="L296" s="21"/>
      <c r="M296" s="21"/>
      <c r="N296" s="21"/>
    </row>
  </sheetData>
  <autoFilter ref="A12:J294">
    <filterColumn colId="3">
      <filters>
        <filter val="8"/>
      </filters>
    </filterColumn>
  </autoFilter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F26" sqref="F2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21" t="str">
        <f>'Приморский край'!F1:G5</f>
        <v>Приложение N 4
к приказу ФАС России
от 08.12.2022 N 960/22
Форма 6</v>
      </c>
      <c r="G1" s="122"/>
    </row>
    <row r="2" spans="1:11" ht="15" customHeight="1" x14ac:dyDescent="0.25">
      <c r="C2" s="123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МАЙ 2025 года
</v>
      </c>
      <c r="D2" s="124"/>
      <c r="E2" s="125"/>
      <c r="F2" s="122"/>
      <c r="G2" s="122"/>
    </row>
    <row r="3" spans="1:11" ht="15" customHeight="1" x14ac:dyDescent="0.25">
      <c r="C3" s="126"/>
      <c r="D3" s="127"/>
      <c r="E3" s="128"/>
      <c r="F3" s="122"/>
      <c r="G3" s="122"/>
    </row>
    <row r="4" spans="1:11" ht="15" customHeight="1" x14ac:dyDescent="0.25">
      <c r="C4" s="126"/>
      <c r="D4" s="127"/>
      <c r="E4" s="128"/>
      <c r="F4" s="122"/>
      <c r="G4" s="122"/>
    </row>
    <row r="5" spans="1:11" ht="15" customHeight="1" x14ac:dyDescent="0.25">
      <c r="C5" s="126"/>
      <c r="D5" s="127"/>
      <c r="E5" s="128"/>
      <c r="F5" s="122"/>
      <c r="G5" s="122"/>
      <c r="J5" s="120" t="s">
        <v>376</v>
      </c>
      <c r="K5" s="120" t="s">
        <v>377</v>
      </c>
    </row>
    <row r="6" spans="1:11" ht="15" customHeight="1" x14ac:dyDescent="0.25">
      <c r="C6" s="126"/>
      <c r="D6" s="127"/>
      <c r="E6" s="128"/>
    </row>
    <row r="7" spans="1:11" ht="15" customHeight="1" x14ac:dyDescent="0.25">
      <c r="C7" s="129"/>
      <c r="D7" s="130"/>
      <c r="E7" s="131"/>
      <c r="J7" s="4">
        <f>SUBTOTAL(9,E13:E15)*1000</f>
        <v>735.13000000000011</v>
      </c>
      <c r="K7" s="4">
        <f>SUBTOTAL(9,F13:F15)*1000</f>
        <v>339.48100000000005</v>
      </c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45778</v>
      </c>
      <c r="C9" s="17"/>
      <c r="D9" s="17"/>
      <c r="E9" s="17"/>
      <c r="F9" s="132"/>
      <c r="G9" s="133"/>
    </row>
    <row r="10" spans="1:11" hidden="1" x14ac:dyDescent="0.25">
      <c r="C10" s="18"/>
      <c r="D10" s="18"/>
      <c r="E10" s="20">
        <f>SUBTOTAL(9,(E13:E13))*1000</f>
        <v>268.58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120"/>
      <c r="K11" s="120"/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J12" s="120"/>
      <c r="K12" s="120"/>
    </row>
    <row r="13" spans="1:11" ht="22.5" x14ac:dyDescent="0.25">
      <c r="A13" s="80" t="s">
        <v>15</v>
      </c>
      <c r="B13" s="49" t="s">
        <v>16</v>
      </c>
      <c r="C13" s="50" t="s">
        <v>17</v>
      </c>
      <c r="D13" s="29" t="s">
        <v>11</v>
      </c>
      <c r="E13" s="51">
        <v>0.26857999999999999</v>
      </c>
      <c r="F13" s="8">
        <v>0.28341100000000002</v>
      </c>
      <c r="G13" s="8">
        <f>E13-F13</f>
        <v>-1.4831000000000039E-2</v>
      </c>
      <c r="I13" s="98"/>
      <c r="J13" s="98"/>
      <c r="K13" s="99"/>
    </row>
    <row r="14" spans="1:11" ht="22.5" x14ac:dyDescent="0.25">
      <c r="A14" s="80" t="s">
        <v>15</v>
      </c>
      <c r="B14" s="49" t="s">
        <v>659</v>
      </c>
      <c r="C14" s="50" t="s">
        <v>17</v>
      </c>
      <c r="D14" s="29" t="s">
        <v>308</v>
      </c>
      <c r="E14" s="51">
        <v>0.19</v>
      </c>
      <c r="F14" s="8">
        <v>5.6070000000000002E-2</v>
      </c>
      <c r="G14" s="8">
        <f t="shared" ref="G14:G15" si="0">E14-F14</f>
        <v>0.13392999999999999</v>
      </c>
      <c r="I14" s="98"/>
      <c r="J14" s="98"/>
      <c r="K14" s="99"/>
    </row>
    <row r="15" spans="1:11" x14ac:dyDescent="0.25">
      <c r="A15" s="80" t="s">
        <v>15</v>
      </c>
      <c r="B15" s="49" t="s">
        <v>660</v>
      </c>
      <c r="C15" s="50" t="s">
        <v>17</v>
      </c>
      <c r="D15" s="29" t="s">
        <v>11</v>
      </c>
      <c r="E15" s="51">
        <v>0.27655000000000002</v>
      </c>
      <c r="F15" s="8">
        <v>0</v>
      </c>
      <c r="G15" s="8">
        <f t="shared" si="0"/>
        <v>0.27655000000000002</v>
      </c>
      <c r="I15" s="98"/>
      <c r="J15" s="98"/>
      <c r="K15" s="99"/>
    </row>
    <row r="16" spans="1:11" s="22" customFormat="1" x14ac:dyDescent="0.25">
      <c r="A16" s="63" t="s">
        <v>154</v>
      </c>
      <c r="B16" s="23"/>
      <c r="C16" s="23"/>
      <c r="D16" s="23"/>
      <c r="E16" s="24">
        <f>SUM(E13:E15)</f>
        <v>0.73513000000000006</v>
      </c>
      <c r="F16" s="24">
        <f t="shared" ref="F16:G16" si="1">SUM(F13:F15)</f>
        <v>0.33948100000000003</v>
      </c>
      <c r="G16" s="24">
        <f t="shared" si="1"/>
        <v>0.39564899999999997</v>
      </c>
      <c r="I16" s="107"/>
      <c r="J16" s="107"/>
      <c r="K16" s="107"/>
    </row>
    <row r="17" spans="10:11" x14ac:dyDescent="0.25">
      <c r="J17" s="21"/>
      <c r="K17" s="21"/>
    </row>
    <row r="18" spans="10:11" x14ac:dyDescent="0.25">
      <c r="J18" s="21"/>
      <c r="K18" s="21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2025-06-09T04:29:10Z</dcterms:modified>
</cp:coreProperties>
</file>