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6.2023\"/>
    </mc:Choice>
  </mc:AlternateContent>
  <bookViews>
    <workbookView xWindow="0" yWindow="0" windowWidth="28800" windowHeight="12435" activeTab="5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J9" i="6" l="1"/>
  <c r="I9" i="6"/>
  <c r="G15" i="6"/>
  <c r="H7" i="6" l="1"/>
  <c r="H15" i="6"/>
  <c r="H8" i="6" l="1"/>
  <c r="H6" i="6"/>
  <c r="G15" i="5" l="1"/>
  <c r="E9" i="5" l="1"/>
  <c r="E6" i="5"/>
  <c r="E7" i="5"/>
  <c r="H14" i="5" l="1"/>
  <c r="H15" i="5"/>
  <c r="H12" i="5"/>
  <c r="H11" i="5"/>
  <c r="H9" i="5" l="1"/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6" i="6"/>
  <c r="G7" i="6"/>
  <c r="E9" i="6" l="1"/>
  <c r="E7" i="6"/>
  <c r="I7" i="6" s="1"/>
  <c r="J7" i="6" l="1"/>
  <c r="I9" i="5" l="1"/>
  <c r="J9" i="5" s="1"/>
  <c r="I7" i="5"/>
  <c r="J7" i="5" s="1"/>
  <c r="I6" i="5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<sst xmlns="http://schemas.openxmlformats.org/spreadsheetml/2006/main" count="636" uniqueCount="53">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</sst>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89;&#1086;&#1084;&#1086;&#1083;&#1100;&#1089;&#1082;\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54;&#1087;&#1077;&#1088;&#1072;&#1090;&#1080;&#1074;&#1085;&#1099;&#1081;%20&#1091;&#1095;&#1077;&#1090;\Private\2023\&#1050;&#1086;&#1084;&#1073;&#1099;&#1090;%20&#1061;&#1072;&#1073;.%20&#1082;&#1088;&#1072;&#1081;\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>
        <row r="5">
          <cell r="I5">
            <v>3.5070000000000001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1">
        <f>E7</f>
        <v>2.2320000000000002</v>
      </c>
      <c r="J7" s="113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30">
        <v>1.4300000000000001E-3</v>
      </c>
      <c r="H8" s="22">
        <v>1.4300000000000001E-3</v>
      </c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9">
        <f>15/1000*24*31</f>
        <v>11.16</v>
      </c>
      <c r="F9" s="18" t="s">
        <v>22</v>
      </c>
      <c r="G9" s="28">
        <v>0.2</v>
      </c>
      <c r="H9" s="21">
        <v>0.20827899999999999</v>
      </c>
      <c r="I9" s="115">
        <f>E9</f>
        <v>11.16</v>
      </c>
      <c r="J9" s="113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29">
        <v>1E-3</v>
      </c>
      <c r="H10" s="26">
        <v>7.6999999999999996E-4</v>
      </c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29">
        <v>1.6000000000000001E-3</v>
      </c>
      <c r="H11" s="23">
        <v>1.41E-3</v>
      </c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29">
        <v>1.9819999999999998E-3</v>
      </c>
      <c r="H12" s="23">
        <v>1.9819999999999998E-3</v>
      </c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29">
        <v>1.8500000000000001E-3</v>
      </c>
      <c r="H13" s="23">
        <v>1.6509999999999999E-3</v>
      </c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29">
        <v>1E-3</v>
      </c>
      <c r="H14" s="23">
        <v>8.5499999999999997E-4</v>
      </c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0">
        <v>4.5849999999999997E-3</v>
      </c>
      <c r="H15" s="22">
        <v>4.5849999999999997E-3</v>
      </c>
      <c r="I15" s="118"/>
      <c r="J15" s="11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38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82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72">
        <f>390/1000</f>
        <v>0.39</v>
      </c>
      <c r="H7" s="83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73">
        <f>0.766/1000</f>
        <v>7.6599999999999997E-4</v>
      </c>
      <c r="H8" s="84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f>80/1000</f>
        <v>0.08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f>0.2/1000</f>
        <v>2.0000000000000001E-4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f>0.9/1000</f>
        <v>8.9999999999999998E-4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f>0.3/1000</f>
        <v>2.9999999999999997E-4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2.944/1000</f>
        <v>2.944E-3</v>
      </c>
      <c r="H15" s="54"/>
      <c r="I15" s="118"/>
      <c r="J15" s="114"/>
    </row>
    <row r="16" spans="1:11" x14ac:dyDescent="0.25">
      <c r="H16" s="8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42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87">
        <v>0.45</v>
      </c>
      <c r="H7" s="87"/>
      <c r="I7" s="111">
        <f>E7</f>
        <v>2.16</v>
      </c>
      <c r="J7" s="113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8.8699999999999998E-4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15/1000*24*30</f>
        <v>10.799999999999999</v>
      </c>
      <c r="F9" s="18" t="s">
        <v>22</v>
      </c>
      <c r="G9" s="88">
        <v>0.125</v>
      </c>
      <c r="H9" s="87"/>
      <c r="I9" s="115">
        <f>E9</f>
        <v>10.799999999999999</v>
      </c>
      <c r="J9" s="113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0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6.9999999999999999E-4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5.0000000000000001E-4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0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1.1999999999999999E-3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3.0169999999999997E-3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ht="15.75" thickBot="1" x14ac:dyDescent="0.3">
      <c r="A3" s="123" t="s">
        <v>39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87">
        <v>0.56000000000000005</v>
      </c>
      <c r="H7" s="87"/>
      <c r="I7" s="111">
        <f>E7</f>
        <v>2.2320000000000002</v>
      </c>
      <c r="J7" s="113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90">
        <v>1.1610000000000001E-3</v>
      </c>
      <c r="H8" s="90"/>
      <c r="I8" s="112"/>
      <c r="J8" s="114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1">
        <f>15/1000*24*31</f>
        <v>11.16</v>
      </c>
      <c r="F9" s="18" t="s">
        <v>22</v>
      </c>
      <c r="G9" s="88">
        <v>0.18</v>
      </c>
      <c r="H9" s="87"/>
      <c r="I9" s="115">
        <f>E9</f>
        <v>11.16</v>
      </c>
      <c r="J9" s="113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89">
        <v>1.1999999999999999E-3</v>
      </c>
      <c r="H10" s="88"/>
      <c r="I10" s="116"/>
      <c r="J10" s="122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89">
        <v>1E-3</v>
      </c>
      <c r="H11" s="89"/>
      <c r="I11" s="117"/>
      <c r="J11" s="122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89">
        <v>6.9999999999999999E-4</v>
      </c>
      <c r="H12" s="89"/>
      <c r="I12" s="117"/>
      <c r="J12" s="122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89">
        <v>1.5E-3</v>
      </c>
      <c r="H13" s="89"/>
      <c r="I13" s="117"/>
      <c r="J13" s="122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89">
        <v>2E-3</v>
      </c>
      <c r="H14" s="89"/>
      <c r="I14" s="117"/>
      <c r="J14" s="122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90">
        <v>3.7280000000000004E-3</v>
      </c>
      <c r="H15" s="90"/>
      <c r="I15" s="118"/>
      <c r="J15" s="114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10" t="s">
        <v>28</v>
      </c>
      <c r="J1" s="110"/>
    </row>
    <row r="2" spans="1:11" ht="85.5" customHeight="1" x14ac:dyDescent="0.2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5" x14ac:dyDescent="0.25">
      <c r="A3" s="125" t="s">
        <v>30</v>
      </c>
      <c r="B3" s="126"/>
      <c r="C3" s="99"/>
      <c r="D3" s="99"/>
      <c r="E3" s="99"/>
      <c r="F3" s="99"/>
      <c r="G3" s="99"/>
      <c r="H3" s="99"/>
      <c r="I3" s="99"/>
      <c r="J3" s="99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92">
        <f>203.5/1000</f>
        <v>0.20349999999999999</v>
      </c>
      <c r="H6" s="92">
        <f>[1]Лист2!$GB$36/1000</f>
        <v>0.146316</v>
      </c>
      <c r="I6" s="92">
        <f>E6</f>
        <v>1.008</v>
      </c>
      <c r="J6" s="92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5">
        <f>3/1000*24*28</f>
        <v>2.016</v>
      </c>
      <c r="F7" s="12" t="s">
        <v>20</v>
      </c>
      <c r="G7" s="92">
        <v>0.58510000000000006</v>
      </c>
      <c r="H7" s="92">
        <f>[1]Лист2!$FN$36/1000</f>
        <v>0.67679499999999992</v>
      </c>
      <c r="I7" s="117">
        <f>E7</f>
        <v>2.016</v>
      </c>
      <c r="J7" s="117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5">
        <v>2.2320000000000002</v>
      </c>
      <c r="F8" s="12" t="s">
        <v>21</v>
      </c>
      <c r="G8" s="92">
        <v>1.121E-3</v>
      </c>
      <c r="H8" s="92">
        <f>[1]Лист2!$FQ$36/1000</f>
        <v>1.4759999999999999E-3</v>
      </c>
      <c r="I8" s="117"/>
      <c r="J8" s="117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5">
        <f>15/1000*24*28</f>
        <v>10.08</v>
      </c>
      <c r="F9" s="12" t="s">
        <v>22</v>
      </c>
      <c r="G9" s="92">
        <v>0.18</v>
      </c>
      <c r="H9" s="92">
        <f>[1]Лист2!$GL$36/1000</f>
        <v>0.16683500000000004</v>
      </c>
      <c r="I9" s="117">
        <f>E9</f>
        <v>10.08</v>
      </c>
      <c r="J9" s="117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2">
        <v>1E-3</v>
      </c>
      <c r="H10" s="92">
        <f>[2]Лист2!$J$146/1000</f>
        <v>5.9800000000000001E-4</v>
      </c>
      <c r="I10" s="117"/>
      <c r="J10" s="117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2">
        <v>1.4E-3</v>
      </c>
      <c r="H11" s="92">
        <f>[2]Лист2!$J$75/1000</f>
        <v>0</v>
      </c>
      <c r="I11" s="117"/>
      <c r="J11" s="117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2">
        <v>1.9E-3</v>
      </c>
      <c r="H12" s="92">
        <f>([2]Лист2!$J$150+[2]Лист2!$J$151)/1000</f>
        <v>1.882E-3</v>
      </c>
      <c r="I12" s="117"/>
      <c r="J12" s="117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2">
        <v>0</v>
      </c>
      <c r="H13" s="92">
        <f>[2]Лист2!$J$147/1000</f>
        <v>1.2330000000000002E-3</v>
      </c>
      <c r="I13" s="117"/>
      <c r="J13" s="117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2">
        <v>8.0000000000000004E-4</v>
      </c>
      <c r="H14" s="92">
        <f>([2]Лист2!$J$104+[2]Лист2!$J$105)/1000</f>
        <v>9.2200000000000008E-4</v>
      </c>
      <c r="I14" s="117"/>
      <c r="J14" s="117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5"/>
      <c r="F15" s="12" t="s">
        <v>27</v>
      </c>
      <c r="G15" s="92">
        <v>4.0959999999999998E-3</v>
      </c>
      <c r="H15" s="92">
        <f>[1]Лист2!$GM$36/1000</f>
        <v>4.9740000000000001E-3</v>
      </c>
      <c r="I15" s="117"/>
      <c r="J15" s="117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31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8" t="s">
        <v>1</v>
      </c>
      <c r="C4" s="98" t="s">
        <v>2</v>
      </c>
      <c r="D4" s="98" t="s">
        <v>3</v>
      </c>
      <c r="E4" s="98" t="s">
        <v>10</v>
      </c>
      <c r="F4" s="98" t="s">
        <v>15</v>
      </c>
      <c r="G4" s="98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0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106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2">
        <f>3/1000*24*28</f>
        <v>2.016</v>
      </c>
      <c r="F7" s="18" t="s">
        <v>20</v>
      </c>
      <c r="G7" s="93">
        <v>0.4894</v>
      </c>
      <c r="H7" s="93">
        <v>0.51366299999999998</v>
      </c>
      <c r="I7" s="115">
        <f>E7</f>
        <v>2.016</v>
      </c>
      <c r="J7" s="133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8">
        <v>2.2320000000000002</v>
      </c>
      <c r="F8" s="9" t="s">
        <v>21</v>
      </c>
      <c r="G8" s="96">
        <v>1.0009999999999999E-3</v>
      </c>
      <c r="H8" s="96">
        <v>1.0009999999999999E-3</v>
      </c>
      <c r="I8" s="118"/>
      <c r="J8" s="131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7">
        <f>15/1000*24*28</f>
        <v>10.08</v>
      </c>
      <c r="F9" s="25" t="s">
        <v>22</v>
      </c>
      <c r="G9" s="94">
        <v>0.14000000000000001</v>
      </c>
      <c r="H9" s="94">
        <v>0.130686</v>
      </c>
      <c r="I9" s="116">
        <f>E9</f>
        <v>10.08</v>
      </c>
      <c r="J9" s="129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5"/>
      <c r="F10" s="12" t="s">
        <v>29</v>
      </c>
      <c r="G10" s="95">
        <v>6.9999999999999999E-4</v>
      </c>
      <c r="H10" s="95">
        <v>4.0699999999999997E-4</v>
      </c>
      <c r="I10" s="117"/>
      <c r="J10" s="13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5">
        <v>1.1999999999999999E-3</v>
      </c>
      <c r="H11" s="95">
        <v>2.2859999999999998E-3</v>
      </c>
      <c r="I11" s="117"/>
      <c r="J11" s="13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5">
        <v>1.6999999999999999E-3</v>
      </c>
      <c r="H12" s="95">
        <v>1.3140000000000001E-3</v>
      </c>
      <c r="I12" s="117"/>
      <c r="J12" s="13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5">
        <v>0</v>
      </c>
      <c r="H13" s="95">
        <v>0</v>
      </c>
      <c r="I13" s="117"/>
      <c r="J13" s="13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5">
        <v>8.0000000000000004E-4</v>
      </c>
      <c r="H14" s="95">
        <v>5.9199999999999997E-4</v>
      </c>
      <c r="I14" s="117"/>
      <c r="J14" s="13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8"/>
      <c r="F15" s="9" t="s">
        <v>27</v>
      </c>
      <c r="G15" s="96">
        <v>3.7730000000000003E-3</v>
      </c>
      <c r="H15" s="96">
        <v>3.7730000000000003E-3</v>
      </c>
      <c r="I15" s="118"/>
      <c r="J15" s="131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10" sqref="H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32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38" t="s">
        <v>12</v>
      </c>
      <c r="I4" s="38" t="s">
        <v>13</v>
      </c>
      <c r="J4" s="104" t="s">
        <v>14</v>
      </c>
    </row>
    <row r="5" spans="1:11" ht="15.75" thickBot="1" x14ac:dyDescent="0.3">
      <c r="A5" s="1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1">
        <f>3/1000*24*30</f>
        <v>2.16</v>
      </c>
      <c r="F7" s="25" t="s">
        <v>20</v>
      </c>
      <c r="G7" s="101">
        <v>0.4194</v>
      </c>
      <c r="H7" s="101">
        <v>0.438245</v>
      </c>
      <c r="I7" s="134">
        <f>E7</f>
        <v>2.16</v>
      </c>
      <c r="J7" s="122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100">
        <v>9.1300000000000007E-4</v>
      </c>
      <c r="H8" s="100">
        <v>9.1300000000000007E-4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6">
        <f>E9</f>
        <v>10.799999999999999</v>
      </c>
      <c r="J9" s="122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45">
        <v>2.9999999999999997E-4</v>
      </c>
      <c r="H10" s="45">
        <v>2.9399999999999999E-4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33">
        <v>0</v>
      </c>
      <c r="H11" s="33">
        <v>8.1099999999999998E-4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33">
        <v>1.1999999999999999E-3</v>
      </c>
      <c r="H12" s="33">
        <v>8.6700000000000004E-4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33">
        <v>6.0499999999999996E-4</v>
      </c>
      <c r="H13" s="3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33">
        <v>2.9999999999999997E-4</v>
      </c>
      <c r="H14" s="33">
        <v>3.39E-4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34">
        <v>3.163E-3</v>
      </c>
      <c r="H15" s="34">
        <v>3.163E-3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33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1.5/1000*24*31</f>
        <v>1.1160000000000001</v>
      </c>
      <c r="F6" s="36" t="s">
        <v>19</v>
      </c>
      <c r="G6" s="39">
        <v>0.1454</v>
      </c>
      <c r="H6" s="39">
        <v>0.143063</v>
      </c>
      <c r="I6" s="39">
        <f>E6</f>
        <v>1.1160000000000001</v>
      </c>
      <c r="J6" s="40">
        <f>I6-H6</f>
        <v>0.97293700000000016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9">
        <f>3/1000*24*31</f>
        <v>2.2320000000000002</v>
      </c>
      <c r="F7" s="18" t="s">
        <v>20</v>
      </c>
      <c r="G7" s="41">
        <v>0.38579999999999998</v>
      </c>
      <c r="H7" s="41">
        <v>0.33078800000000003</v>
      </c>
      <c r="I7" s="111">
        <f>E7</f>
        <v>2.2320000000000002</v>
      </c>
      <c r="J7" s="113">
        <f>I7-H7-H8</f>
        <v>1.9005080000000001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0">
        <v>2.2320000000000002</v>
      </c>
      <c r="F8" s="9" t="s">
        <v>21</v>
      </c>
      <c r="G8" s="42">
        <v>7.0399999999999998E-4</v>
      </c>
      <c r="H8" s="42">
        <v>7.0399999999999998E-4</v>
      </c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1">
        <f>15/1000*24*31</f>
        <v>11.16</v>
      </c>
      <c r="F9" s="25" t="s">
        <v>22</v>
      </c>
      <c r="G9" s="51">
        <v>0.02</v>
      </c>
      <c r="H9" s="51">
        <f>33.86/1000</f>
        <v>3.3860000000000001E-2</v>
      </c>
      <c r="I9" s="116">
        <f>E9</f>
        <v>11.16</v>
      </c>
      <c r="J9" s="122">
        <f>I9-H9-H10-H11-H12-H13-H14-H15</f>
        <v>11.122135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1"/>
      <c r="F10" s="25" t="s">
        <v>29</v>
      </c>
      <c r="G10" s="52">
        <v>0</v>
      </c>
      <c r="H10" s="52">
        <v>0</v>
      </c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1"/>
      <c r="F11" s="12" t="s">
        <v>23</v>
      </c>
      <c r="G11" s="53">
        <v>0</v>
      </c>
      <c r="H11" s="53">
        <f>0.218/1000</f>
        <v>2.1799999999999999E-4</v>
      </c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1"/>
      <c r="F12" s="12" t="s">
        <v>24</v>
      </c>
      <c r="G12" s="53">
        <v>4.0000000000000002E-4</v>
      </c>
      <c r="H12" s="53">
        <f>0.378/1000</f>
        <v>3.7800000000000003E-4</v>
      </c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1"/>
      <c r="F13" s="12" t="s">
        <v>25</v>
      </c>
      <c r="G13" s="53">
        <v>0</v>
      </c>
      <c r="H13" s="53">
        <v>0</v>
      </c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1"/>
      <c r="F14" s="12" t="s">
        <v>26</v>
      </c>
      <c r="G14" s="53">
        <v>0</v>
      </c>
      <c r="H14" s="53">
        <f>0.202/1000</f>
        <v>2.02E-4</v>
      </c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0"/>
      <c r="F15" s="9" t="s">
        <v>27</v>
      </c>
      <c r="G15" s="54">
        <f>3.207/1000</f>
        <v>3.2069999999999998E-3</v>
      </c>
      <c r="H15" s="54">
        <f>3.207/1000</f>
        <v>3.2069999999999998E-3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2" ht="63" customHeight="1" thickBot="1" x14ac:dyDescent="0.3">
      <c r="I1" s="110" t="s">
        <v>28</v>
      </c>
      <c r="J1" s="110"/>
    </row>
    <row r="2" spans="1:12" ht="85.5" customHeight="1" x14ac:dyDescent="0.2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2" x14ac:dyDescent="0.25">
      <c r="A3" s="123" t="s">
        <v>34</v>
      </c>
      <c r="B3" s="124"/>
      <c r="C3" s="10"/>
      <c r="D3" s="10"/>
      <c r="E3" s="10"/>
      <c r="F3" s="10"/>
      <c r="G3" s="10"/>
      <c r="H3" s="10"/>
      <c r="I3" s="10"/>
      <c r="J3" s="11"/>
    </row>
    <row r="4" spans="1:12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2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2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>
        <f>102.031/1000</f>
        <v>0.10203100000000001</v>
      </c>
      <c r="I6" s="46">
        <f>E6</f>
        <v>1.08</v>
      </c>
      <c r="J6" s="47">
        <f>I6-H6</f>
        <v>0.97796900000000009</v>
      </c>
    </row>
    <row r="7" spans="1:12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48">
        <f>214.1/1000</f>
        <v>0.21409999999999998</v>
      </c>
      <c r="H7" s="48">
        <f>223.58/1000</f>
        <v>0.22358</v>
      </c>
      <c r="I7" s="111">
        <f>E7</f>
        <v>2.16</v>
      </c>
      <c r="J7" s="113">
        <f>I7-H7-H8</f>
        <v>1.935494</v>
      </c>
      <c r="L7" s="135"/>
    </row>
    <row r="8" spans="1:12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49">
        <v>9.2599999999999996E-4</v>
      </c>
      <c r="H8" s="49">
        <f>0.926/1000</f>
        <v>9.2600000000000007E-4</v>
      </c>
      <c r="I8" s="112"/>
      <c r="J8" s="114"/>
    </row>
    <row r="9" spans="1:12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>
        <v>0</v>
      </c>
      <c r="I9" s="116">
        <f>E9</f>
        <v>10.799999999999999</v>
      </c>
      <c r="J9" s="122">
        <f>I9-H9-H10-H11-H12-H13-H14-H15</f>
        <v>10.797727999999999</v>
      </c>
    </row>
    <row r="10" spans="1:12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>
        <v>0</v>
      </c>
      <c r="I10" s="116"/>
      <c r="J10" s="122"/>
    </row>
    <row r="11" spans="1:12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>
        <v>0</v>
      </c>
      <c r="I11" s="117"/>
      <c r="J11" s="122"/>
    </row>
    <row r="12" spans="1:12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>
        <v>0</v>
      </c>
      <c r="I12" s="117"/>
      <c r="J12" s="122"/>
    </row>
    <row r="13" spans="1:12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>
        <v>0</v>
      </c>
      <c r="I13" s="117"/>
      <c r="J13" s="122"/>
    </row>
    <row r="14" spans="1:12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>
        <v>0</v>
      </c>
      <c r="I14" s="117"/>
      <c r="J14" s="122"/>
    </row>
    <row r="15" spans="1:12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2.272/1000</f>
        <v>2.2719999999999997E-3</v>
      </c>
      <c r="H15" s="54">
        <f>2.272/1000</f>
        <v>2.2719999999999997E-3</v>
      </c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J7" sqref="J7:J8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35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57">
        <v>0.22340000000000002</v>
      </c>
      <c r="H7" s="57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58">
        <v>8.0900000000000004E-4</v>
      </c>
      <c r="H8" s="58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v>0</v>
      </c>
      <c r="H9" s="51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1.382E-3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45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36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3/1000*24*31</f>
        <v>2.2320000000000002</v>
      </c>
      <c r="F7" s="18" t="s">
        <v>20</v>
      </c>
      <c r="G7" s="62">
        <v>0.24840000000000001</v>
      </c>
      <c r="H7" s="62"/>
      <c r="I7" s="111">
        <f>E7</f>
        <v>2.2320000000000002</v>
      </c>
      <c r="J7" s="113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3">
        <v>8.1599999999999999E-4</v>
      </c>
      <c r="H8" s="63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15/1000*24*31</f>
        <v>11.16</v>
      </c>
      <c r="F9" s="25" t="s">
        <v>22</v>
      </c>
      <c r="G9" s="51">
        <v>0</v>
      </c>
      <c r="H9" s="51"/>
      <c r="I9" s="116">
        <f>E9</f>
        <v>11.16</v>
      </c>
      <c r="J9" s="122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52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53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53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53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53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v>1.4859999999999999E-3</v>
      </c>
      <c r="H15" s="54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10" t="s">
        <v>28</v>
      </c>
      <c r="J1" s="110"/>
    </row>
    <row r="2" spans="1:11" ht="85.5" customHeigh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1" x14ac:dyDescent="0.25">
      <c r="A3" s="123" t="s">
        <v>37</v>
      </c>
      <c r="B3" s="124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75"/>
      <c r="I6" s="65">
        <f>E6</f>
        <v>1.08</v>
      </c>
      <c r="J6" s="6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1">
        <f>3/1000*24*30</f>
        <v>2.16</v>
      </c>
      <c r="F7" s="18" t="s">
        <v>20</v>
      </c>
      <c r="G7" s="67">
        <f>329.3/1000</f>
        <v>0.32930000000000004</v>
      </c>
      <c r="H7" s="76"/>
      <c r="I7" s="111">
        <f>E7</f>
        <v>2.16</v>
      </c>
      <c r="J7" s="113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2">
        <v>2.2320000000000002</v>
      </c>
      <c r="F8" s="9" t="s">
        <v>21</v>
      </c>
      <c r="G8" s="68">
        <v>0</v>
      </c>
      <c r="H8" s="77"/>
      <c r="I8" s="112"/>
      <c r="J8" s="114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4">
        <f>15/1000*24*30</f>
        <v>10.799999999999999</v>
      </c>
      <c r="F9" s="25" t="s">
        <v>22</v>
      </c>
      <c r="G9" s="51">
        <f>5/1000</f>
        <v>5.0000000000000001E-3</v>
      </c>
      <c r="H9" s="78"/>
      <c r="I9" s="116">
        <f>E9</f>
        <v>10.799999999999999</v>
      </c>
      <c r="J9" s="122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4"/>
      <c r="F10" s="25" t="s">
        <v>29</v>
      </c>
      <c r="G10" s="52">
        <v>0</v>
      </c>
      <c r="H10" s="79"/>
      <c r="I10" s="116"/>
      <c r="J10" s="122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4"/>
      <c r="F11" s="12" t="s">
        <v>23</v>
      </c>
      <c r="G11" s="53">
        <v>0</v>
      </c>
      <c r="H11" s="80"/>
      <c r="I11" s="117"/>
      <c r="J11" s="122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4"/>
      <c r="F12" s="12" t="s">
        <v>24</v>
      </c>
      <c r="G12" s="53">
        <v>0</v>
      </c>
      <c r="H12" s="80"/>
      <c r="I12" s="117"/>
      <c r="J12" s="122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4"/>
      <c r="F13" s="12" t="s">
        <v>25</v>
      </c>
      <c r="G13" s="53">
        <v>0</v>
      </c>
      <c r="H13" s="80"/>
      <c r="I13" s="117"/>
      <c r="J13" s="122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4"/>
      <c r="F14" s="12" t="s">
        <v>26</v>
      </c>
      <c r="G14" s="53">
        <v>0</v>
      </c>
      <c r="H14" s="80"/>
      <c r="I14" s="117"/>
      <c r="J14" s="122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2"/>
      <c r="F15" s="9" t="s">
        <v>27</v>
      </c>
      <c r="G15" s="54">
        <f>1.791/1000</f>
        <v>1.7909999999999998E-3</v>
      </c>
      <c r="H15" s="81"/>
      <c r="I15" s="118"/>
      <c r="J15" s="114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Ушаков Роман Евгеньевич</cp:lastModifiedBy>
  <dcterms:created xsi:type="dcterms:W3CDTF">2019-02-07T04:10:07Z</dcterms:created>
  <dcterms:modified xsi:type="dcterms:W3CDTF">2023-07-09T23:29:12Z</dcterms:modified>
</cp:coreProperties>
</file>