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окументы\ПЭО\Private\Раскрытие информации по транспортировке (приказ ФАС 18.01.2019 N 3819\Факт 2018\"/>
    </mc:Choice>
  </mc:AlternateContent>
  <bookViews>
    <workbookView xWindow="0" yWindow="0" windowWidth="21780" windowHeight="9705"/>
  </bookViews>
  <sheets>
    <sheet name="Прил. 2 Форма 1" sheetId="1" r:id="rId1"/>
  </sheets>
  <externalReferences>
    <externalReference r:id="rId2"/>
    <externalReference r:id="rId3"/>
  </externalReferences>
  <definedNames>
    <definedName name="sub_2000" localSheetId="0">'Прил. 2 Форма 1'!$D$1</definedName>
    <definedName name="sub_2001" localSheetId="0">'Прил. 2 Форма 1'!$D$5</definedName>
    <definedName name="sub_2024" localSheetId="0">'Прил. 2 Форма 1'!$A$68</definedName>
    <definedName name="sub_2033" localSheetId="0">'Прил. 2 Форма 1'!$A$67</definedName>
    <definedName name="_xlnm.Print_Area" localSheetId="0">'Прил. 2 Форма 1'!$A$1:$D$72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/>
  <c r="D50" i="1"/>
  <c r="D47" i="1"/>
  <c r="D46" i="1"/>
  <c r="D45" i="1"/>
  <c r="D43" i="1"/>
  <c r="D42" i="1"/>
  <c r="D40" i="1"/>
  <c r="D38" i="1"/>
  <c r="D35" i="1"/>
  <c r="D34" i="1"/>
  <c r="D33" i="1"/>
  <c r="D32" i="1"/>
  <c r="D31" i="1"/>
  <c r="D30" i="1"/>
  <c r="D29" i="1"/>
  <c r="D26" i="1"/>
  <c r="D24" i="1" s="1"/>
  <c r="D23" i="1"/>
  <c r="D22" i="1"/>
  <c r="D21" i="1"/>
  <c r="D20" i="1"/>
  <c r="D19" i="1"/>
  <c r="D18" i="1"/>
  <c r="D16" i="1"/>
  <c r="D15" i="1"/>
  <c r="D28" i="1" l="1"/>
  <c r="D17" i="1"/>
  <c r="D39" i="1"/>
  <c r="D44" i="1" l="1"/>
  <c r="D49" i="1"/>
  <c r="D27" i="1" l="1"/>
  <c r="D14" i="1"/>
</calcChain>
</file>

<file path=xl/sharedStrings.xml><?xml version="1.0" encoding="utf-8"?>
<sst xmlns="http://schemas.openxmlformats.org/spreadsheetml/2006/main" count="184" uniqueCount="129">
  <si>
    <t>Приложение N 2</t>
  </si>
  <si>
    <t>к приказу ФАС России</t>
  </si>
  <si>
    <t>от 18.01.2019 N 38/19</t>
  </si>
  <si>
    <t>Форма 1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</si>
  <si>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</si>
  <si>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</si>
  <si>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</si>
  <si>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</si>
  <si>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</si>
  <si>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</si>
  <si>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</si>
  <si>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</si>
  <si>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</si>
  <si>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</si>
  <si>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</si>
  <si>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</si>
  <si>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</si>
  <si>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</si>
  <si>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</si>
  <si>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</si>
  <si>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</si>
  <si>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</si>
  <si>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</si>
  <si>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</si>
  <si>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</si>
  <si>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</si>
  <si>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</si>
  <si>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</si>
  <si>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</si>
  <si>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</si>
  <si>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</si>
  <si>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</si>
  <si>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</si>
  <si>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</si>
  <si>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</si>
  <si>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</si>
  <si>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</si>
  <si>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</si>
  <si>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</si>
  <si>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</si>
  <si>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</si>
  <si>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</si>
  <si>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</si>
  <si>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</si>
  <si>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</si>
  <si>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</si>
  <si>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</si>
  <si>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</si>
  <si>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</si>
  <si>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</si>
  <si>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</si>
  <si>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</si>
  <si>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</si>
  <si>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</si>
  <si>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</si>
  <si>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</si>
  <si>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</si>
  <si>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</si>
  <si>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</si>
  <si>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</si>
  <si>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</si>
  <si>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</si>
  <si>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</si>
  <si>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</si>
  <si>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</si>
  <si>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</si>
  <si>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</si>
  <si>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</si>
  <si>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</si>
  <si>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</si>
  <si>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</si>
  <si>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</si>
  <si>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</si>
  <si>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</si>
  <si>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</si>
  <si>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</si>
  <si>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</si>
  <si>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</si>
  <si>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</si>
  <si>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</si>
  <si>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</si>
  <si>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</si>
  <si>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</si>
  <si>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</si>
  <si>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</si>
  <si>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</si>
  <si>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</si>
  <si>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</si>
  <si>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</si>
  <si>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</si>
  <si>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</si>
  <si>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</si>
  <si>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</si>
  <si>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</si>
  <si>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1</t>
  </si>
  <si>
    <t>1.1</t>
  </si>
  <si>
    <t>1.2</t>
  </si>
  <si>
    <t>1.3</t>
  </si>
  <si>
    <t>1.3.1</t>
  </si>
  <si>
    <t>1.3.2</t>
  </si>
  <si>
    <t>1.3.3</t>
  </si>
  <si>
    <t>1.3.4</t>
  </si>
  <si>
    <t>1.3.5</t>
  </si>
  <si>
    <t>1.3.6</t>
  </si>
  <si>
    <t>1.4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</si>
  <si>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</si>
  <si>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</si>
  <si>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</si>
  <si>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</si>
  <si>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</si>
  <si>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</si>
  <si>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</si>
  <si>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</si>
  <si>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1.5.6</t>
  </si>
  <si>
    <t>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</si>
  <si>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</si>
  <si>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</si>
  <si>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</si>
  <si>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</si>
  <si>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</si>
  <si>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</si>
  <si>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</si>
  <si>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</si>
  <si>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</si>
  <si>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5</t>
  </si>
  <si>
    <t>6</t>
  </si>
  <si>
    <t>АО "Газпром газораспределение Дальний Восток"</t>
  </si>
  <si>
    <t>-</t>
  </si>
  <si>
    <t>за 2018 год в сфере оказания услуг по транспортировке газа по магистральным трубопроводам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</si>
</sst>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u/>
      <sz val="12"/>
      <color rgb="FF2628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 indent="1"/>
    </xf>
    <xf numFmtId="0" fontId="0" fillId="2" borderId="0" xfId="0" applyFill="1" applyAlignment="1">
      <alignment horizontal="right" vertical="center" indent="1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3" fontId="0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69;&#1054;/Private/&#1052;&#1072;&#1075;&#1080;&#1089;&#1090;&#1088;&#1072;&#1083;&#1100;&#1085;&#1099;&#1081;%20&#1090;&#1072;&#1088;&#1080;&#1092;%202019-2020/&#1050;&#1086;&#1087;&#1080;&#1103;%20MGT.2016(v1.0)%20&#1086;&#1082;&#1086;&#1085;&#1095;&#1072;&#1090;&#1077;&#1083;&#1100;&#108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69;&#1054;/Private/&#1052;&#1072;&#1075;&#1080;&#1089;&#1090;&#1088;&#1072;&#1083;&#1100;&#1085;&#1099;&#1081;%20&#1090;&#1072;&#1088;&#1080;&#1092;%202019-2020/&#1074;&#1099;&#1075;&#1088;&#1091;&#1079;&#1082;&#1072;/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чень обосн. материалов"/>
      <sheetName val="Рекомендации"/>
      <sheetName val="Лог обновления"/>
      <sheetName val="Заголовок"/>
      <sheetName val="Расчет тарифа"/>
      <sheetName val="Основные производственные фонды"/>
      <sheetName val="Объемы транспортировки"/>
      <sheetName val="Комментарии"/>
      <sheetName val="Проверка"/>
      <sheetName val="CheckCopy"/>
      <sheetName val="AllSheetsInThisWorkbook"/>
      <sheetName val="TEHSHEET"/>
      <sheetName val="REESTR_ORG"/>
      <sheetName val="REESTR_OPF"/>
      <sheetName val="REESTR_MO"/>
      <sheetName val="modList00"/>
      <sheetName val="modList01"/>
      <sheetName val="modList02"/>
      <sheetName val="modList03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/>
      <sheetData sheetId="5">
        <row r="32">
          <cell r="H32">
            <v>10766.89624</v>
          </cell>
        </row>
        <row r="33">
          <cell r="H33">
            <v>3210.3496299999997</v>
          </cell>
        </row>
        <row r="35">
          <cell r="H35">
            <v>828.57923000000005</v>
          </cell>
        </row>
        <row r="36">
          <cell r="H36">
            <v>256.72240000000005</v>
          </cell>
        </row>
        <row r="37">
          <cell r="H37">
            <v>418.60172000000006</v>
          </cell>
        </row>
        <row r="38">
          <cell r="H38">
            <v>199.85097000000002</v>
          </cell>
        </row>
        <row r="39">
          <cell r="H39">
            <v>86.843239999999994</v>
          </cell>
        </row>
        <row r="40">
          <cell r="H40">
            <v>70.560869999999994</v>
          </cell>
        </row>
        <row r="41">
          <cell r="H41">
            <v>208.27866999999998</v>
          </cell>
        </row>
        <row r="44">
          <cell r="H44">
            <v>32.475720000000003</v>
          </cell>
        </row>
        <row r="45">
          <cell r="H45">
            <v>178.48864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181.64999999999998</v>
          </cell>
        </row>
        <row r="49">
          <cell r="H49">
            <v>0</v>
          </cell>
        </row>
        <row r="50">
          <cell r="H50">
            <v>410.98012</v>
          </cell>
        </row>
        <row r="55">
          <cell r="H55">
            <v>8.7379999999999999E-2</v>
          </cell>
        </row>
        <row r="57">
          <cell r="H57">
            <v>83.082089999999994</v>
          </cell>
        </row>
        <row r="59">
          <cell r="H59">
            <v>14.19096</v>
          </cell>
        </row>
        <row r="60">
          <cell r="H60">
            <v>48.508319999999998</v>
          </cell>
        </row>
        <row r="66">
          <cell r="H66">
            <v>66.648799999999994</v>
          </cell>
        </row>
        <row r="67">
          <cell r="H67">
            <v>4.8208000000000002</v>
          </cell>
        </row>
        <row r="68">
          <cell r="H68">
            <v>121.2989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9">
          <cell r="D259">
            <v>38949.83</v>
          </cell>
        </row>
        <row r="266">
          <cell r="D266">
            <v>29897.29</v>
          </cell>
        </row>
        <row r="270">
          <cell r="D270">
            <v>14889.43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60" zoomScaleNormal="100" workbookViewId="0">
      <selection activeCell="H57" sqref="H57"/>
    </sheetView>
  </sheetViews>
  <sheetFormatPr defaultRowHeight="15" x14ac:dyDescent="0.25"/>
  <cols>
    <col min="1" max="1" width="14.28515625" style="1" customWidth="1"/>
    <col min="2" max="2" width="53" style="1" customWidth="1"/>
    <col min="3" max="3" width="23.5703125" style="1" customWidth="1"/>
    <col min="4" max="4" width="24.140625" style="1" customWidth="1"/>
    <col min="5" max="16384" width="9.140625" style="1"/>
  </cols>
  <sheetData>
    <row r="1" spans="1:7" ht="15.75" x14ac:dyDescent="0.25">
      <c r="D1" s="2" t="s">
        <v>0</v>
      </c>
    </row>
    <row r="2" spans="1:7" x14ac:dyDescent="0.25">
      <c r="D2" s="3" t="s">
        <v>1</v>
      </c>
    </row>
    <row r="3" spans="1:7" ht="15.75" x14ac:dyDescent="0.25">
      <c r="D3" s="2" t="s">
        <v>2</v>
      </c>
    </row>
    <row r="4" spans="1:7" x14ac:dyDescent="0.25">
      <c r="D4" s="4"/>
    </row>
    <row r="5" spans="1:7" ht="15.75" x14ac:dyDescent="0.25">
      <c r="D5" s="2" t="s">
        <v>3</v>
      </c>
    </row>
    <row r="6" spans="1:7" x14ac:dyDescent="0.25">
      <c r="A6" s="5"/>
    </row>
    <row r="7" spans="1:7" ht="15.75" x14ac:dyDescent="0.25">
      <c r="A7" s="6" t="s">
        <v>4</v>
      </c>
      <c r="B7" s="6"/>
      <c r="C7" s="6"/>
      <c r="D7" s="6"/>
    </row>
    <row r="8" spans="1:7" ht="15.75" x14ac:dyDescent="0.25">
      <c r="A8" s="7" t="s">
        <v>126</v>
      </c>
      <c r="B8" s="7"/>
      <c r="C8" s="7"/>
      <c r="D8" s="7"/>
    </row>
    <row r="9" spans="1:7" ht="15.75" x14ac:dyDescent="0.25">
      <c r="A9" s="6" t="s">
        <v>5</v>
      </c>
      <c r="B9" s="6"/>
      <c r="C9" s="6"/>
      <c r="D9" s="6"/>
    </row>
    <row r="10" spans="1:7" ht="15.75" x14ac:dyDescent="0.25">
      <c r="A10" s="6" t="s">
        <v>128</v>
      </c>
      <c r="B10" s="6"/>
      <c r="C10" s="6"/>
      <c r="D10" s="6"/>
    </row>
    <row r="11" spans="1:7" ht="15.75" thickBot="1" x14ac:dyDescent="0.3">
      <c r="A11" s="5"/>
    </row>
    <row r="12" spans="1:7" ht="15.75" thickBot="1" x14ac:dyDescent="0.3">
      <c r="A12" s="8" t="s">
        <v>6</v>
      </c>
      <c r="B12" s="8" t="s">
        <v>7</v>
      </c>
      <c r="C12" s="8" t="s">
        <v>8</v>
      </c>
      <c r="D12" s="9" t="s">
        <v>9</v>
      </c>
    </row>
    <row r="13" spans="1:7" ht="15.75" thickBot="1" x14ac:dyDescent="0.3">
      <c r="A13" s="10" t="s">
        <v>94</v>
      </c>
      <c r="B13" s="8">
        <v>2</v>
      </c>
      <c r="C13" s="8">
        <v>3</v>
      </c>
      <c r="D13" s="9">
        <v>4</v>
      </c>
    </row>
    <row r="14" spans="1:7" ht="43.5" customHeight="1" thickBot="1" x14ac:dyDescent="0.3">
      <c r="A14" s="10" t="s">
        <v>94</v>
      </c>
      <c r="B14" s="11" t="s">
        <v>10</v>
      </c>
      <c r="C14" s="8" t="s">
        <v>11</v>
      </c>
      <c r="D14" s="12">
        <f>D15+D16+D17+D24+D27</f>
        <v>17298.623869999999</v>
      </c>
      <c r="G14" s="13"/>
    </row>
    <row r="15" spans="1:7" ht="27" customHeight="1" thickBot="1" x14ac:dyDescent="0.3">
      <c r="A15" s="10" t="s">
        <v>95</v>
      </c>
      <c r="B15" s="11" t="s">
        <v>12</v>
      </c>
      <c r="C15" s="8" t="s">
        <v>11</v>
      </c>
      <c r="D15" s="12">
        <f>'[1]Расчет тарифа'!$H$32</f>
        <v>10766.89624</v>
      </c>
    </row>
    <row r="16" spans="1:7" ht="27" customHeight="1" thickBot="1" x14ac:dyDescent="0.3">
      <c r="A16" s="10" t="s">
        <v>96</v>
      </c>
      <c r="B16" s="11" t="s">
        <v>13</v>
      </c>
      <c r="C16" s="8" t="s">
        <v>11</v>
      </c>
      <c r="D16" s="12">
        <f>'[1]Расчет тарифа'!$H$33</f>
        <v>3210.3496299999997</v>
      </c>
    </row>
    <row r="17" spans="1:4" ht="27" customHeight="1" thickBot="1" x14ac:dyDescent="0.3">
      <c r="A17" s="10" t="s">
        <v>97</v>
      </c>
      <c r="B17" s="11" t="s">
        <v>14</v>
      </c>
      <c r="C17" s="8" t="s">
        <v>11</v>
      </c>
      <c r="D17" s="12">
        <f>D18+D19+D20+D21+D22+D23</f>
        <v>1861.1584300000002</v>
      </c>
    </row>
    <row r="18" spans="1:4" ht="27" customHeight="1" thickBot="1" x14ac:dyDescent="0.3">
      <c r="A18" s="10" t="s">
        <v>98</v>
      </c>
      <c r="B18" s="11" t="s">
        <v>15</v>
      </c>
      <c r="C18" s="8" t="s">
        <v>11</v>
      </c>
      <c r="D18" s="12">
        <f>'[1]Расчет тарифа'!$H$35</f>
        <v>828.57923000000005</v>
      </c>
    </row>
    <row r="19" spans="1:4" ht="38.25" customHeight="1" thickBot="1" x14ac:dyDescent="0.3">
      <c r="A19" s="10" t="s">
        <v>99</v>
      </c>
      <c r="B19" s="11" t="s">
        <v>16</v>
      </c>
      <c r="C19" s="8" t="s">
        <v>11</v>
      </c>
      <c r="D19" s="12">
        <f>'[1]Расчет тарифа'!$H$36</f>
        <v>256.72240000000005</v>
      </c>
    </row>
    <row r="20" spans="1:4" ht="27" customHeight="1" thickBot="1" x14ac:dyDescent="0.3">
      <c r="A20" s="10" t="s">
        <v>100</v>
      </c>
      <c r="B20" s="11" t="s">
        <v>17</v>
      </c>
      <c r="C20" s="8" t="s">
        <v>11</v>
      </c>
      <c r="D20" s="12">
        <f>'[1]Расчет тарифа'!$H$37</f>
        <v>418.60172000000006</v>
      </c>
    </row>
    <row r="21" spans="1:4" ht="27" customHeight="1" thickBot="1" x14ac:dyDescent="0.3">
      <c r="A21" s="10" t="s">
        <v>101</v>
      </c>
      <c r="B21" s="11" t="s">
        <v>18</v>
      </c>
      <c r="C21" s="8" t="s">
        <v>11</v>
      </c>
      <c r="D21" s="12">
        <f>'[1]Расчет тарифа'!$H$38</f>
        <v>199.85097000000002</v>
      </c>
    </row>
    <row r="22" spans="1:4" ht="27" customHeight="1" thickBot="1" x14ac:dyDescent="0.3">
      <c r="A22" s="10" t="s">
        <v>102</v>
      </c>
      <c r="B22" s="11" t="s">
        <v>19</v>
      </c>
      <c r="C22" s="8" t="s">
        <v>11</v>
      </c>
      <c r="D22" s="12">
        <f>'[1]Расчет тарифа'!$H$39</f>
        <v>86.843239999999994</v>
      </c>
    </row>
    <row r="23" spans="1:4" ht="36" customHeight="1" thickBot="1" x14ac:dyDescent="0.3">
      <c r="A23" s="10" t="s">
        <v>103</v>
      </c>
      <c r="B23" s="11" t="s">
        <v>20</v>
      </c>
      <c r="C23" s="8" t="s">
        <v>11</v>
      </c>
      <c r="D23" s="12">
        <f>'[1]Расчет тарифа'!$H$40</f>
        <v>70.560869999999994</v>
      </c>
    </row>
    <row r="24" spans="1:4" ht="45.75" customHeight="1" thickBot="1" x14ac:dyDescent="0.3">
      <c r="A24" s="10" t="s">
        <v>104</v>
      </c>
      <c r="B24" s="11" t="s">
        <v>21</v>
      </c>
      <c r="C24" s="8" t="s">
        <v>11</v>
      </c>
      <c r="D24" s="14">
        <f>D25+D26</f>
        <v>208.27866999999998</v>
      </c>
    </row>
    <row r="25" spans="1:4" ht="47.25" customHeight="1" thickBot="1" x14ac:dyDescent="0.3">
      <c r="A25" s="10" t="s">
        <v>105</v>
      </c>
      <c r="B25" s="11" t="s">
        <v>22</v>
      </c>
      <c r="C25" s="8" t="s">
        <v>11</v>
      </c>
      <c r="D25" s="12"/>
    </row>
    <row r="26" spans="1:4" ht="32.25" customHeight="1" thickBot="1" x14ac:dyDescent="0.3">
      <c r="A26" s="10" t="s">
        <v>106</v>
      </c>
      <c r="B26" s="11" t="s">
        <v>23</v>
      </c>
      <c r="C26" s="8" t="s">
        <v>11</v>
      </c>
      <c r="D26" s="12">
        <f>'[1]Расчет тарифа'!$H$41</f>
        <v>208.27866999999998</v>
      </c>
    </row>
    <row r="27" spans="1:4" ht="21" customHeight="1" thickBot="1" x14ac:dyDescent="0.3">
      <c r="A27" s="10" t="s">
        <v>107</v>
      </c>
      <c r="B27" s="11" t="s">
        <v>24</v>
      </c>
      <c r="C27" s="8" t="s">
        <v>11</v>
      </c>
      <c r="D27" s="12">
        <f>D28+D36+D39+D43+D44+D49</f>
        <v>1251.9409000000001</v>
      </c>
    </row>
    <row r="28" spans="1:4" ht="21.75" customHeight="1" thickBot="1" x14ac:dyDescent="0.3">
      <c r="A28" s="10" t="s">
        <v>108</v>
      </c>
      <c r="B28" s="11" t="s">
        <v>25</v>
      </c>
      <c r="C28" s="8" t="s">
        <v>11</v>
      </c>
      <c r="D28" s="12">
        <f>D29+D30+D31+D32+D33+D34+D35</f>
        <v>803.59447999999998</v>
      </c>
    </row>
    <row r="29" spans="1:4" ht="21.75" customHeight="1" thickBot="1" x14ac:dyDescent="0.3">
      <c r="A29" s="10" t="s">
        <v>26</v>
      </c>
      <c r="B29" s="11" t="s">
        <v>27</v>
      </c>
      <c r="C29" s="8" t="s">
        <v>11</v>
      </c>
      <c r="D29" s="12">
        <f>'[1]Расчет тарифа'!$H$44</f>
        <v>32.475720000000003</v>
      </c>
    </row>
    <row r="30" spans="1:4" ht="21.75" customHeight="1" thickBot="1" x14ac:dyDescent="0.3">
      <c r="A30" s="10" t="s">
        <v>28</v>
      </c>
      <c r="B30" s="11" t="s">
        <v>29</v>
      </c>
      <c r="C30" s="8" t="s">
        <v>11</v>
      </c>
      <c r="D30" s="12">
        <f>'[1]Расчет тарифа'!$H$45</f>
        <v>178.48864</v>
      </c>
    </row>
    <row r="31" spans="1:4" ht="21.75" customHeight="1" thickBot="1" x14ac:dyDescent="0.3">
      <c r="A31" s="10" t="s">
        <v>30</v>
      </c>
      <c r="B31" s="11" t="s">
        <v>31</v>
      </c>
      <c r="C31" s="8" t="s">
        <v>11</v>
      </c>
      <c r="D31" s="12">
        <f>'[1]Расчет тарифа'!$H$46</f>
        <v>0</v>
      </c>
    </row>
    <row r="32" spans="1:4" ht="21.75" customHeight="1" thickBot="1" x14ac:dyDescent="0.3">
      <c r="A32" s="10" t="s">
        <v>32</v>
      </c>
      <c r="B32" s="11" t="s">
        <v>33</v>
      </c>
      <c r="C32" s="8" t="s">
        <v>11</v>
      </c>
      <c r="D32" s="12">
        <f>'[1]Расчет тарифа'!$H$47</f>
        <v>0</v>
      </c>
    </row>
    <row r="33" spans="1:4" ht="42.75" customHeight="1" thickBot="1" x14ac:dyDescent="0.3">
      <c r="A33" s="10" t="s">
        <v>34</v>
      </c>
      <c r="B33" s="11" t="s">
        <v>35</v>
      </c>
      <c r="C33" s="8" t="s">
        <v>11</v>
      </c>
      <c r="D33" s="12">
        <f>'[1]Расчет тарифа'!$H$48</f>
        <v>181.64999999999998</v>
      </c>
    </row>
    <row r="34" spans="1:4" ht="21.75" customHeight="1" thickBot="1" x14ac:dyDescent="0.3">
      <c r="A34" s="10" t="s">
        <v>36</v>
      </c>
      <c r="B34" s="11" t="s">
        <v>37</v>
      </c>
      <c r="C34" s="8" t="s">
        <v>11</v>
      </c>
      <c r="D34" s="12">
        <f>'[1]Расчет тарифа'!$H$49</f>
        <v>0</v>
      </c>
    </row>
    <row r="35" spans="1:4" ht="21.75" customHeight="1" thickBot="1" x14ac:dyDescent="0.3">
      <c r="A35" s="10" t="s">
        <v>38</v>
      </c>
      <c r="B35" s="11" t="s">
        <v>39</v>
      </c>
      <c r="C35" s="8" t="s">
        <v>11</v>
      </c>
      <c r="D35" s="12">
        <f>'[1]Расчет тарифа'!$H$50</f>
        <v>410.98012</v>
      </c>
    </row>
    <row r="36" spans="1:4" ht="15.75" thickBot="1" x14ac:dyDescent="0.3">
      <c r="A36" s="10" t="s">
        <v>109</v>
      </c>
      <c r="B36" s="11" t="s">
        <v>40</v>
      </c>
      <c r="C36" s="8" t="s">
        <v>11</v>
      </c>
      <c r="D36" s="12">
        <v>0</v>
      </c>
    </row>
    <row r="37" spans="1:4" ht="38.25" customHeight="1" thickBot="1" x14ac:dyDescent="0.3">
      <c r="A37" s="10" t="s">
        <v>41</v>
      </c>
      <c r="B37" s="11" t="s">
        <v>42</v>
      </c>
      <c r="C37" s="8" t="s">
        <v>11</v>
      </c>
      <c r="D37" s="12">
        <v>0</v>
      </c>
    </row>
    <row r="38" spans="1:4" ht="25.5" customHeight="1" thickBot="1" x14ac:dyDescent="0.3">
      <c r="A38" s="10" t="s">
        <v>43</v>
      </c>
      <c r="B38" s="11" t="s">
        <v>44</v>
      </c>
      <c r="C38" s="8" t="s">
        <v>11</v>
      </c>
      <c r="D38" s="12">
        <f>'[1]Расчет тарифа'!$H$55</f>
        <v>8.7379999999999999E-2</v>
      </c>
    </row>
    <row r="39" spans="1:4" ht="15.75" thickBot="1" x14ac:dyDescent="0.3">
      <c r="A39" s="10" t="s">
        <v>110</v>
      </c>
      <c r="B39" s="11" t="s">
        <v>45</v>
      </c>
      <c r="C39" s="8" t="s">
        <v>11</v>
      </c>
      <c r="D39" s="12">
        <f>D40+D41+D42</f>
        <v>97.273049999999998</v>
      </c>
    </row>
    <row r="40" spans="1:4" ht="30.75" thickBot="1" x14ac:dyDescent="0.3">
      <c r="A40" s="10" t="s">
        <v>46</v>
      </c>
      <c r="B40" s="11" t="s">
        <v>47</v>
      </c>
      <c r="C40" s="8" t="s">
        <v>11</v>
      </c>
      <c r="D40" s="12">
        <f>'[1]Расчет тарифа'!$H$57</f>
        <v>83.082089999999994</v>
      </c>
    </row>
    <row r="41" spans="1:4" ht="21.75" customHeight="1" thickBot="1" x14ac:dyDescent="0.3">
      <c r="A41" s="10" t="s">
        <v>48</v>
      </c>
      <c r="B41" s="11" t="s">
        <v>49</v>
      </c>
      <c r="C41" s="8" t="s">
        <v>11</v>
      </c>
      <c r="D41" s="12">
        <v>0</v>
      </c>
    </row>
    <row r="42" spans="1:4" ht="21.75" customHeight="1" thickBot="1" x14ac:dyDescent="0.3">
      <c r="A42" s="10" t="s">
        <v>50</v>
      </c>
      <c r="B42" s="11" t="s">
        <v>51</v>
      </c>
      <c r="C42" s="8" t="s">
        <v>11</v>
      </c>
      <c r="D42" s="12">
        <f>'[1]Расчет тарифа'!$H$59</f>
        <v>14.19096</v>
      </c>
    </row>
    <row r="43" spans="1:4" ht="31.5" customHeight="1" thickBot="1" x14ac:dyDescent="0.3">
      <c r="A43" s="10" t="s">
        <v>111</v>
      </c>
      <c r="B43" s="11" t="s">
        <v>52</v>
      </c>
      <c r="C43" s="8" t="s">
        <v>11</v>
      </c>
      <c r="D43" s="12">
        <f>'[1]Расчет тарифа'!$H$60</f>
        <v>48.508319999999998</v>
      </c>
    </row>
    <row r="44" spans="1:4" ht="38.25" customHeight="1" thickBot="1" x14ac:dyDescent="0.3">
      <c r="A44" s="10" t="s">
        <v>112</v>
      </c>
      <c r="B44" s="11" t="s">
        <v>53</v>
      </c>
      <c r="C44" s="8" t="s">
        <v>11</v>
      </c>
      <c r="D44" s="12">
        <f>D45+D46+D47+D48</f>
        <v>83.736549999999994</v>
      </c>
    </row>
    <row r="45" spans="1:4" ht="23.25" customHeight="1" thickBot="1" x14ac:dyDescent="0.3">
      <c r="A45" s="10" t="s">
        <v>54</v>
      </c>
      <c r="B45" s="11" t="s">
        <v>55</v>
      </c>
      <c r="C45" s="8" t="s">
        <v>11</v>
      </c>
      <c r="D45" s="12">
        <f>[2]TDSheet!$D$259/1000</f>
        <v>38.949829999999999</v>
      </c>
    </row>
    <row r="46" spans="1:4" ht="23.25" customHeight="1" thickBot="1" x14ac:dyDescent="0.3">
      <c r="A46" s="10" t="s">
        <v>56</v>
      </c>
      <c r="B46" s="11" t="s">
        <v>57</v>
      </c>
      <c r="C46" s="8" t="s">
        <v>11</v>
      </c>
      <c r="D46" s="12">
        <f>[2]TDSheet!$D$270/1000</f>
        <v>14.889430000000001</v>
      </c>
    </row>
    <row r="47" spans="1:4" ht="23.25" customHeight="1" thickBot="1" x14ac:dyDescent="0.3">
      <c r="A47" s="10" t="s">
        <v>58</v>
      </c>
      <c r="B47" s="11" t="s">
        <v>59</v>
      </c>
      <c r="C47" s="8" t="s">
        <v>11</v>
      </c>
      <c r="D47" s="12">
        <f>[2]TDSheet!$D$266/1000</f>
        <v>29.897290000000002</v>
      </c>
    </row>
    <row r="48" spans="1:4" ht="23.25" customHeight="1" thickBot="1" x14ac:dyDescent="0.3">
      <c r="A48" s="10" t="s">
        <v>60</v>
      </c>
      <c r="B48" s="11" t="s">
        <v>61</v>
      </c>
      <c r="C48" s="8" t="s">
        <v>11</v>
      </c>
      <c r="D48" s="12">
        <v>0</v>
      </c>
    </row>
    <row r="49" spans="1:4" ht="27" customHeight="1" thickBot="1" x14ac:dyDescent="0.3">
      <c r="A49" s="10" t="s">
        <v>113</v>
      </c>
      <c r="B49" s="11" t="s">
        <v>62</v>
      </c>
      <c r="C49" s="8" t="s">
        <v>11</v>
      </c>
      <c r="D49" s="12">
        <f>D50+D51+D52+D53</f>
        <v>218.82850000000002</v>
      </c>
    </row>
    <row r="50" spans="1:4" ht="15.75" thickBot="1" x14ac:dyDescent="0.3">
      <c r="A50" s="10" t="s">
        <v>63</v>
      </c>
      <c r="B50" s="11" t="s">
        <v>64</v>
      </c>
      <c r="C50" s="8" t="s">
        <v>11</v>
      </c>
      <c r="D50" s="12">
        <f>'[1]Расчет тарифа'!$H$66</f>
        <v>66.648799999999994</v>
      </c>
    </row>
    <row r="51" spans="1:4" ht="15.75" thickBot="1" x14ac:dyDescent="0.3">
      <c r="A51" s="10" t="s">
        <v>65</v>
      </c>
      <c r="B51" s="11" t="s">
        <v>66</v>
      </c>
      <c r="C51" s="8" t="s">
        <v>11</v>
      </c>
      <c r="D51" s="12">
        <f>'[1]Расчет тарифа'!$H$67</f>
        <v>4.8208000000000002</v>
      </c>
    </row>
    <row r="52" spans="1:4" ht="15.75" thickBot="1" x14ac:dyDescent="0.3">
      <c r="A52" s="10" t="s">
        <v>67</v>
      </c>
      <c r="B52" s="11" t="s">
        <v>68</v>
      </c>
      <c r="C52" s="8" t="s">
        <v>11</v>
      </c>
      <c r="D52" s="12">
        <f>'[1]Расчет тарифа'!$H$68</f>
        <v>121.2989</v>
      </c>
    </row>
    <row r="53" spans="1:4" ht="15.75" thickBot="1" x14ac:dyDescent="0.3">
      <c r="A53" s="10" t="s">
        <v>69</v>
      </c>
      <c r="B53" s="11" t="s">
        <v>70</v>
      </c>
      <c r="C53" s="8" t="s">
        <v>11</v>
      </c>
      <c r="D53" s="12">
        <v>26.06</v>
      </c>
    </row>
    <row r="54" spans="1:4" ht="15.75" thickBot="1" x14ac:dyDescent="0.3">
      <c r="A54" s="10" t="s">
        <v>114</v>
      </c>
      <c r="B54" s="11" t="s">
        <v>71</v>
      </c>
      <c r="C54" s="8" t="s">
        <v>11</v>
      </c>
      <c r="D54" s="12">
        <v>0</v>
      </c>
    </row>
    <row r="55" spans="1:4" ht="15.75" thickBot="1" x14ac:dyDescent="0.3">
      <c r="A55" s="10" t="s">
        <v>115</v>
      </c>
      <c r="B55" s="11" t="s">
        <v>72</v>
      </c>
      <c r="C55" s="8" t="s">
        <v>11</v>
      </c>
      <c r="D55" s="12">
        <v>0</v>
      </c>
    </row>
    <row r="56" spans="1:4" ht="15.75" thickBot="1" x14ac:dyDescent="0.3">
      <c r="A56" s="10" t="s">
        <v>116</v>
      </c>
      <c r="B56" s="11" t="s">
        <v>73</v>
      </c>
      <c r="C56" s="8" t="s">
        <v>11</v>
      </c>
      <c r="D56" s="12">
        <v>0</v>
      </c>
    </row>
    <row r="57" spans="1:4" ht="15.75" thickBot="1" x14ac:dyDescent="0.3">
      <c r="A57" s="15" t="s">
        <v>117</v>
      </c>
      <c r="B57" s="16" t="s">
        <v>74</v>
      </c>
      <c r="C57" s="17" t="s">
        <v>11</v>
      </c>
      <c r="D57" s="12">
        <v>0</v>
      </c>
    </row>
    <row r="58" spans="1:4" ht="39.75" customHeight="1" thickBot="1" x14ac:dyDescent="0.3">
      <c r="A58" s="18" t="s">
        <v>118</v>
      </c>
      <c r="B58" s="19" t="s">
        <v>75</v>
      </c>
      <c r="C58" s="20" t="s">
        <v>11</v>
      </c>
      <c r="D58" s="12">
        <v>0</v>
      </c>
    </row>
    <row r="59" spans="1:4" ht="15.75" thickBot="1" x14ac:dyDescent="0.3">
      <c r="A59" s="10" t="s">
        <v>119</v>
      </c>
      <c r="B59" s="11" t="s">
        <v>76</v>
      </c>
      <c r="C59" s="8" t="s">
        <v>11</v>
      </c>
      <c r="D59" s="12">
        <v>0</v>
      </c>
    </row>
    <row r="60" spans="1:4" ht="15.75" thickBot="1" x14ac:dyDescent="0.3">
      <c r="A60" s="10" t="s">
        <v>120</v>
      </c>
      <c r="B60" s="11" t="s">
        <v>77</v>
      </c>
      <c r="C60" s="8" t="s">
        <v>11</v>
      </c>
      <c r="D60" s="12">
        <v>0</v>
      </c>
    </row>
    <row r="61" spans="1:4" ht="15.75" thickBot="1" x14ac:dyDescent="0.3">
      <c r="A61" s="10" t="s">
        <v>121</v>
      </c>
      <c r="B61" s="11" t="s">
        <v>78</v>
      </c>
      <c r="C61" s="8" t="s">
        <v>11</v>
      </c>
      <c r="D61" s="12">
        <v>0</v>
      </c>
    </row>
    <row r="62" spans="1:4" ht="36" customHeight="1" thickBot="1" x14ac:dyDescent="0.3">
      <c r="A62" s="10" t="s">
        <v>122</v>
      </c>
      <c r="B62" s="11" t="s">
        <v>79</v>
      </c>
      <c r="C62" s="8" t="s">
        <v>11</v>
      </c>
      <c r="D62" s="12">
        <v>0</v>
      </c>
    </row>
    <row r="63" spans="1:4" ht="15.75" thickBot="1" x14ac:dyDescent="0.3">
      <c r="A63" s="10" t="s">
        <v>123</v>
      </c>
      <c r="B63" s="11" t="s">
        <v>80</v>
      </c>
      <c r="C63" s="8" t="s">
        <v>11</v>
      </c>
      <c r="D63" s="12">
        <v>0</v>
      </c>
    </row>
    <row r="64" spans="1:4" ht="15.75" thickBot="1" x14ac:dyDescent="0.3">
      <c r="A64" s="10" t="s">
        <v>124</v>
      </c>
      <c r="B64" s="11" t="s">
        <v>81</v>
      </c>
      <c r="C64" s="8" t="s">
        <v>11</v>
      </c>
      <c r="D64" s="12">
        <v>0</v>
      </c>
    </row>
    <row r="65" spans="1:4" ht="15.75" thickBot="1" x14ac:dyDescent="0.3">
      <c r="A65" s="10" t="s">
        <v>125</v>
      </c>
      <c r="B65" s="11" t="s">
        <v>82</v>
      </c>
      <c r="C65" s="8" t="s">
        <v>11</v>
      </c>
      <c r="D65" s="12"/>
    </row>
    <row r="66" spans="1:4" ht="16.5" thickBot="1" x14ac:dyDescent="0.3">
      <c r="A66" s="21" t="s">
        <v>83</v>
      </c>
      <c r="B66" s="22"/>
      <c r="C66" s="22"/>
      <c r="D66" s="23"/>
    </row>
    <row r="67" spans="1:4" ht="30.75" thickBot="1" x14ac:dyDescent="0.3">
      <c r="A67" s="8">
        <v>1</v>
      </c>
      <c r="B67" s="11" t="s">
        <v>84</v>
      </c>
      <c r="C67" s="8" t="s">
        <v>85</v>
      </c>
      <c r="D67" s="24">
        <v>25</v>
      </c>
    </row>
    <row r="68" spans="1:4" ht="28.5" customHeight="1" thickBot="1" x14ac:dyDescent="0.3">
      <c r="A68" s="8">
        <v>2</v>
      </c>
      <c r="B68" s="11" t="s">
        <v>86</v>
      </c>
      <c r="C68" s="8" t="s">
        <v>87</v>
      </c>
      <c r="D68" s="25">
        <v>3.41</v>
      </c>
    </row>
    <row r="69" spans="1:4" ht="30.75" customHeight="1" thickBot="1" x14ac:dyDescent="0.3">
      <c r="A69" s="8">
        <v>3</v>
      </c>
      <c r="B69" s="11" t="s">
        <v>88</v>
      </c>
      <c r="C69" s="8" t="s">
        <v>89</v>
      </c>
      <c r="D69" s="26">
        <v>4.5999999999999996</v>
      </c>
    </row>
    <row r="70" spans="1:4" ht="24.75" customHeight="1" thickBot="1" x14ac:dyDescent="0.3">
      <c r="A70" s="8">
        <v>4</v>
      </c>
      <c r="B70" s="11" t="s">
        <v>90</v>
      </c>
      <c r="C70" s="8" t="s">
        <v>85</v>
      </c>
      <c r="D70" s="25" t="s">
        <v>127</v>
      </c>
    </row>
    <row r="71" spans="1:4" ht="30.75" thickBot="1" x14ac:dyDescent="0.3">
      <c r="A71" s="8">
        <v>5</v>
      </c>
      <c r="B71" s="11" t="s">
        <v>91</v>
      </c>
      <c r="C71" s="8" t="s">
        <v>92</v>
      </c>
      <c r="D71" s="25" t="s">
        <v>127</v>
      </c>
    </row>
    <row r="72" spans="1:4" ht="32.25" customHeight="1" thickBot="1" x14ac:dyDescent="0.3">
      <c r="A72" s="17">
        <v>6</v>
      </c>
      <c r="B72" s="16" t="s">
        <v>93</v>
      </c>
      <c r="C72" s="17" t="s">
        <v>85</v>
      </c>
      <c r="D72" s="27">
        <v>3</v>
      </c>
    </row>
    <row r="73" spans="1:4" x14ac:dyDescent="0.25">
      <c r="A73" s="5"/>
    </row>
  </sheetData>
  <mergeCells count="5">
    <mergeCell ref="A66:D66"/>
    <mergeCell ref="A7:D7"/>
    <mergeCell ref="A8:D8"/>
    <mergeCell ref="A9:D9"/>
    <mergeCell ref="A10:D1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Прил. 2 Форма 1</vt:lpstr>
      <vt:lpstr>'Прил. 2 Форма 1'!sub_2000</vt:lpstr>
      <vt:lpstr>'Прил. 2 Форма 1'!sub_2001</vt:lpstr>
      <vt:lpstr>'Прил. 2 Форма 1'!sub_2024</vt:lpstr>
      <vt:lpstr>'Прил. 2 Форма 1'!sub_2033</vt:lpstr>
      <vt:lpstr>'Прил. 2 Форма 1'!Область_печати</vt:lpstr>
    </vt:vector>
  </TitlesOfParts>
  <Company>АО "Газпром газораспределение Дальний Восток"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Пиван Вячеслав Александрович</dc:creator>
  <cp:lastModifiedBy>Дубленникова Елена Викторовна</cp:lastModifiedBy>
  <dcterms:created xsi:type="dcterms:W3CDTF">2019-03-05T04:02:30Z</dcterms:created>
  <dcterms:modified xsi:type="dcterms:W3CDTF">2019-06-28T00:50:48Z</dcterms:modified>
</cp:coreProperties>
</file>